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utente\Desktop\Tavole dati definitivi CensIP 2020\"/>
    </mc:Choice>
  </mc:AlternateContent>
  <bookViews>
    <workbookView xWindow="0" yWindow="0" windowWidth="28800" windowHeight="11775"/>
  </bookViews>
  <sheets>
    <sheet name="Tavola 4.1" sheetId="1" r:id="rId1"/>
    <sheet name="Tavola 4.2" sheetId="2" r:id="rId2"/>
    <sheet name="Tavola 4.3" sheetId="18" r:id="rId3"/>
    <sheet name="Tavola 4.4" sheetId="22" r:id="rId4"/>
    <sheet name="Tavola 4.5" sheetId="12" r:id="rId5"/>
    <sheet name="Tavola 4.6" sheetId="17" r:id="rId6"/>
    <sheet name="Tavola 4.7" sheetId="13" r:id="rId7"/>
    <sheet name="Tavola 4.8" sheetId="14" r:id="rId8"/>
    <sheet name="Tavola 4.9" sheetId="15" r:id="rId9"/>
    <sheet name="Tavola 4.10" sheetId="16" r:id="rId10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22" l="1"/>
  <c r="I7" i="22"/>
  <c r="I8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8" i="22"/>
  <c r="I29" i="22"/>
  <c r="I30" i="22"/>
  <c r="I31" i="22"/>
  <c r="I32" i="22"/>
  <c r="I33" i="22"/>
  <c r="I5" i="22"/>
  <c r="D6" i="22" l="1"/>
  <c r="H6" i="22" s="1"/>
  <c r="D7" i="22"/>
  <c r="H7" i="22" s="1"/>
  <c r="D8" i="22"/>
  <c r="H8" i="22" s="1"/>
  <c r="D9" i="22"/>
  <c r="H9" i="22" s="1"/>
  <c r="D10" i="22"/>
  <c r="H10" i="22" s="1"/>
  <c r="D11" i="22"/>
  <c r="H11" i="22" s="1"/>
  <c r="D12" i="22"/>
  <c r="H12" i="22" s="1"/>
  <c r="D13" i="22"/>
  <c r="H13" i="22" s="1"/>
  <c r="D14" i="22"/>
  <c r="H14" i="22" s="1"/>
  <c r="D15" i="22"/>
  <c r="H15" i="22" s="1"/>
  <c r="D16" i="22"/>
  <c r="H16" i="22" s="1"/>
  <c r="D17" i="22"/>
  <c r="H17" i="22" s="1"/>
  <c r="D18" i="22"/>
  <c r="H18" i="22" s="1"/>
  <c r="D19" i="22"/>
  <c r="H19" i="22" s="1"/>
  <c r="D20" i="22"/>
  <c r="H20" i="22" s="1"/>
  <c r="D21" i="22"/>
  <c r="H21" i="22" s="1"/>
  <c r="D22" i="22"/>
  <c r="H22" i="22" s="1"/>
  <c r="D23" i="22"/>
  <c r="H23" i="22" s="1"/>
  <c r="D24" i="22"/>
  <c r="H24" i="22" s="1"/>
  <c r="D25" i="22"/>
  <c r="H25" i="22" s="1"/>
  <c r="D26" i="22"/>
  <c r="H26" i="22" s="1"/>
  <c r="D28" i="22"/>
  <c r="H28" i="22" s="1"/>
  <c r="D29" i="22"/>
  <c r="H29" i="22" s="1"/>
  <c r="D30" i="22"/>
  <c r="H30" i="22" s="1"/>
  <c r="D31" i="22"/>
  <c r="H31" i="22" s="1"/>
  <c r="D32" i="22"/>
  <c r="H32" i="22" s="1"/>
  <c r="D33" i="22"/>
  <c r="H33" i="22" s="1"/>
  <c r="D5" i="22"/>
  <c r="H5" i="22" s="1"/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7" i="2"/>
  <c r="Q28" i="2"/>
  <c r="Q29" i="2"/>
  <c r="Q30" i="2"/>
  <c r="Q31" i="2"/>
  <c r="Q32" i="2"/>
  <c r="Q4" i="2"/>
  <c r="P8" i="2"/>
  <c r="D16" i="18" l="1"/>
  <c r="D8" i="18"/>
  <c r="R5" i="16" l="1"/>
  <c r="R6" i="16"/>
  <c r="R7" i="16"/>
  <c r="R9" i="16"/>
  <c r="R10" i="16"/>
  <c r="R11" i="16"/>
  <c r="R12" i="16"/>
  <c r="R13" i="16"/>
  <c r="R14" i="16"/>
  <c r="R15" i="16"/>
  <c r="R16" i="16"/>
  <c r="R17" i="16"/>
  <c r="R18" i="16"/>
  <c r="R19" i="16"/>
  <c r="R20" i="16"/>
  <c r="R21" i="16"/>
  <c r="R22" i="16"/>
  <c r="R23" i="16"/>
  <c r="R24" i="16"/>
  <c r="R25" i="16"/>
  <c r="R27" i="16"/>
  <c r="R28" i="16"/>
  <c r="R29" i="16"/>
  <c r="R30" i="16"/>
  <c r="R31" i="16"/>
  <c r="R32" i="16"/>
  <c r="R4" i="16"/>
  <c r="P5" i="16"/>
  <c r="P6" i="16"/>
  <c r="P7" i="16"/>
  <c r="P9" i="16"/>
  <c r="P10" i="16"/>
  <c r="P11" i="16"/>
  <c r="P12" i="16"/>
  <c r="P13" i="16"/>
  <c r="P14" i="16"/>
  <c r="P15" i="16"/>
  <c r="P16" i="16"/>
  <c r="P17" i="16"/>
  <c r="P18" i="16"/>
  <c r="P19" i="16"/>
  <c r="P20" i="16"/>
  <c r="P21" i="16"/>
  <c r="P22" i="16"/>
  <c r="P23" i="16"/>
  <c r="P24" i="16"/>
  <c r="P25" i="16"/>
  <c r="P27" i="16"/>
  <c r="P28" i="16"/>
  <c r="P29" i="16"/>
  <c r="P30" i="16"/>
  <c r="P31" i="16"/>
  <c r="P32" i="16"/>
  <c r="P4" i="16"/>
  <c r="N5" i="16"/>
  <c r="N6" i="16"/>
  <c r="N7" i="16"/>
  <c r="N9" i="16"/>
  <c r="N10" i="16"/>
  <c r="N11" i="16"/>
  <c r="N12" i="16"/>
  <c r="N13" i="16"/>
  <c r="N14" i="16"/>
  <c r="N15" i="16"/>
  <c r="N16" i="16"/>
  <c r="N17" i="16"/>
  <c r="N18" i="16"/>
  <c r="N19" i="16"/>
  <c r="N20" i="16"/>
  <c r="N21" i="16"/>
  <c r="N22" i="16"/>
  <c r="N23" i="16"/>
  <c r="N24" i="16"/>
  <c r="N25" i="16"/>
  <c r="N27" i="16"/>
  <c r="N28" i="16"/>
  <c r="N29" i="16"/>
  <c r="N30" i="16"/>
  <c r="N31" i="16"/>
  <c r="N32" i="16"/>
  <c r="N4" i="16"/>
  <c r="L5" i="16"/>
  <c r="L6" i="16"/>
  <c r="L7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7" i="16"/>
  <c r="L28" i="16"/>
  <c r="L29" i="16"/>
  <c r="L30" i="16"/>
  <c r="L31" i="16"/>
  <c r="L32" i="16"/>
  <c r="L4" i="16"/>
  <c r="R5" i="15" l="1"/>
  <c r="R6" i="15"/>
  <c r="R7" i="15"/>
  <c r="R8" i="15"/>
  <c r="R9" i="15"/>
  <c r="R10" i="15"/>
  <c r="R11" i="15"/>
  <c r="R12" i="15"/>
  <c r="R13" i="15"/>
  <c r="R14" i="15"/>
  <c r="R15" i="15"/>
  <c r="R16" i="15"/>
  <c r="R17" i="15"/>
  <c r="R18" i="15"/>
  <c r="R4" i="15"/>
  <c r="P5" i="15"/>
  <c r="P6" i="15"/>
  <c r="P7" i="15"/>
  <c r="P8" i="15"/>
  <c r="P9" i="15"/>
  <c r="P10" i="15"/>
  <c r="P11" i="15"/>
  <c r="P12" i="15"/>
  <c r="P13" i="15"/>
  <c r="P14" i="15"/>
  <c r="P15" i="15"/>
  <c r="P16" i="15"/>
  <c r="P17" i="15"/>
  <c r="P18" i="15"/>
  <c r="P4" i="15"/>
  <c r="N5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4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4" i="15"/>
  <c r="CL5" i="17"/>
  <c r="CL6" i="17"/>
  <c r="CL7" i="17"/>
  <c r="CL8" i="17"/>
  <c r="CL9" i="17"/>
  <c r="CL10" i="17"/>
  <c r="CL11" i="17"/>
  <c r="CL12" i="17"/>
  <c r="CL13" i="17"/>
  <c r="CL14" i="17"/>
  <c r="CL15" i="17"/>
  <c r="CL16" i="17"/>
  <c r="CL17" i="17"/>
  <c r="CL18" i="17"/>
  <c r="CL19" i="17"/>
  <c r="CL20" i="17"/>
  <c r="CL21" i="17"/>
  <c r="CL22" i="17"/>
  <c r="CL23" i="17"/>
  <c r="CL24" i="17"/>
  <c r="CL25" i="17"/>
  <c r="CL27" i="17"/>
  <c r="CL28" i="17"/>
  <c r="CL29" i="17"/>
  <c r="CL30" i="17"/>
  <c r="CL31" i="17"/>
  <c r="CL32" i="17"/>
  <c r="CL4" i="17"/>
  <c r="CM5" i="17"/>
  <c r="CM6" i="17"/>
  <c r="CM7" i="17"/>
  <c r="CM8" i="17"/>
  <c r="CM9" i="17"/>
  <c r="CM10" i="17"/>
  <c r="CM11" i="17"/>
  <c r="CM12" i="17"/>
  <c r="CM13" i="17"/>
  <c r="CM14" i="17"/>
  <c r="CM15" i="17"/>
  <c r="CM16" i="17"/>
  <c r="CM17" i="17"/>
  <c r="CM18" i="17"/>
  <c r="CM19" i="17"/>
  <c r="CM20" i="17"/>
  <c r="CM21" i="17"/>
  <c r="CM22" i="17"/>
  <c r="CM23" i="17"/>
  <c r="CM24" i="17"/>
  <c r="CM25" i="17"/>
  <c r="CM27" i="17"/>
  <c r="CM28" i="17"/>
  <c r="CM29" i="17"/>
  <c r="CM30" i="17"/>
  <c r="CM31" i="17"/>
  <c r="CM32" i="17"/>
  <c r="CM4" i="17"/>
  <c r="BM5" i="17"/>
  <c r="BM6" i="17"/>
  <c r="BM7" i="17"/>
  <c r="BM8" i="17"/>
  <c r="BM9" i="17"/>
  <c r="BM10" i="17"/>
  <c r="BM11" i="17"/>
  <c r="BM12" i="17"/>
  <c r="BM13" i="17"/>
  <c r="BM14" i="17"/>
  <c r="BM15" i="17"/>
  <c r="BM16" i="17"/>
  <c r="BM17" i="17"/>
  <c r="BM18" i="17"/>
  <c r="BM19" i="17"/>
  <c r="BM20" i="17"/>
  <c r="BM21" i="17"/>
  <c r="BM22" i="17"/>
  <c r="BM23" i="17"/>
  <c r="BM24" i="17"/>
  <c r="BM25" i="17"/>
  <c r="BM27" i="17"/>
  <c r="BM28" i="17"/>
  <c r="BM29" i="17"/>
  <c r="BM30" i="17"/>
  <c r="BM31" i="17"/>
  <c r="BM32" i="17"/>
  <c r="BM4" i="17"/>
  <c r="BN5" i="17"/>
  <c r="BN6" i="17"/>
  <c r="BN7" i="17"/>
  <c r="BN8" i="17"/>
  <c r="BN9" i="17"/>
  <c r="BN10" i="17"/>
  <c r="BN11" i="17"/>
  <c r="BN12" i="17"/>
  <c r="BN13" i="17"/>
  <c r="BN14" i="17"/>
  <c r="BN15" i="17"/>
  <c r="BN16" i="17"/>
  <c r="BN17" i="17"/>
  <c r="BN18" i="17"/>
  <c r="BN19" i="17"/>
  <c r="BN20" i="17"/>
  <c r="BN21" i="17"/>
  <c r="BN22" i="17"/>
  <c r="BN23" i="17"/>
  <c r="BN24" i="17"/>
  <c r="BN25" i="17"/>
  <c r="BN27" i="17"/>
  <c r="BN28" i="17"/>
  <c r="BN29" i="17"/>
  <c r="BN30" i="17"/>
  <c r="BN31" i="17"/>
  <c r="BN32" i="17"/>
  <c r="BN4" i="17"/>
  <c r="BI28" i="17"/>
  <c r="BI29" i="17"/>
  <c r="BI30" i="17"/>
  <c r="BI31" i="17"/>
  <c r="BI32" i="17"/>
  <c r="BI27" i="17"/>
  <c r="BH28" i="17"/>
  <c r="BH29" i="17"/>
  <c r="BH30" i="17"/>
  <c r="BH31" i="17"/>
  <c r="BH32" i="17"/>
  <c r="BH27" i="17"/>
  <c r="BD5" i="17"/>
  <c r="BD6" i="17"/>
  <c r="BD7" i="17"/>
  <c r="BD8" i="17"/>
  <c r="BD9" i="17"/>
  <c r="BD10" i="17"/>
  <c r="BD11" i="17"/>
  <c r="BD12" i="17"/>
  <c r="BD13" i="17"/>
  <c r="BD14" i="17"/>
  <c r="BD15" i="17"/>
  <c r="BD16" i="17"/>
  <c r="BD17" i="17"/>
  <c r="BD18" i="17"/>
  <c r="BD19" i="17"/>
  <c r="BD20" i="17"/>
  <c r="BD21" i="17"/>
  <c r="BD22" i="17"/>
  <c r="BD23" i="17"/>
  <c r="BD24" i="17"/>
  <c r="BD25" i="17"/>
  <c r="BD27" i="17"/>
  <c r="BD28" i="17"/>
  <c r="BD29" i="17"/>
  <c r="BD30" i="17"/>
  <c r="BD31" i="17"/>
  <c r="BD32" i="17"/>
  <c r="BD4" i="17"/>
  <c r="AS5" i="17"/>
  <c r="AS6" i="17"/>
  <c r="AS7" i="17"/>
  <c r="AS8" i="17"/>
  <c r="AS9" i="17"/>
  <c r="AS10" i="17"/>
  <c r="AS11" i="17"/>
  <c r="AS12" i="17"/>
  <c r="AS13" i="17"/>
  <c r="AS14" i="17"/>
  <c r="AS15" i="17"/>
  <c r="AS16" i="17"/>
  <c r="AS17" i="17"/>
  <c r="AS18" i="17"/>
  <c r="AS19" i="17"/>
  <c r="AS20" i="17"/>
  <c r="AS21" i="17"/>
  <c r="AS22" i="17"/>
  <c r="AS23" i="17"/>
  <c r="AS24" i="17"/>
  <c r="AS25" i="17"/>
  <c r="AS27" i="17"/>
  <c r="AS28" i="17"/>
  <c r="AS29" i="17"/>
  <c r="AS30" i="17"/>
  <c r="AS31" i="17"/>
  <c r="AS32" i="17"/>
  <c r="AS4" i="17"/>
  <c r="AT5" i="17"/>
  <c r="AT6" i="17"/>
  <c r="AT7" i="17"/>
  <c r="AT8" i="17"/>
  <c r="AT9" i="17"/>
  <c r="AT10" i="17"/>
  <c r="AT11" i="17"/>
  <c r="AT12" i="17"/>
  <c r="AT13" i="17"/>
  <c r="AT14" i="17"/>
  <c r="AT15" i="17"/>
  <c r="AT16" i="17"/>
  <c r="AT17" i="17"/>
  <c r="AT18" i="17"/>
  <c r="AT19" i="17"/>
  <c r="AT20" i="17"/>
  <c r="AT21" i="17"/>
  <c r="AT22" i="17"/>
  <c r="AT23" i="17"/>
  <c r="AT24" i="17"/>
  <c r="AT25" i="17"/>
  <c r="AT27" i="17"/>
  <c r="AT28" i="17"/>
  <c r="AT29" i="17"/>
  <c r="AT30" i="17"/>
  <c r="AT31" i="17"/>
  <c r="AT32" i="17"/>
  <c r="AT4" i="17"/>
  <c r="AI5" i="17"/>
  <c r="AI6" i="17"/>
  <c r="AI7" i="17"/>
  <c r="AI8" i="17"/>
  <c r="AI9" i="17"/>
  <c r="AI10" i="17"/>
  <c r="AI11" i="17"/>
  <c r="AI12" i="17"/>
  <c r="AI13" i="17"/>
  <c r="AI14" i="17"/>
  <c r="AI15" i="17"/>
  <c r="AI16" i="17"/>
  <c r="AI17" i="17"/>
  <c r="AI18" i="17"/>
  <c r="AI19" i="17"/>
  <c r="AI20" i="17"/>
  <c r="AI21" i="17"/>
  <c r="AI22" i="17"/>
  <c r="AI23" i="17"/>
  <c r="AI24" i="17"/>
  <c r="AI25" i="17"/>
  <c r="AI27" i="17"/>
  <c r="AI28" i="17"/>
  <c r="AI29" i="17"/>
  <c r="AI30" i="17"/>
  <c r="AI31" i="17"/>
  <c r="AI32" i="17"/>
  <c r="AI4" i="17"/>
  <c r="AJ5" i="17"/>
  <c r="AJ6" i="17"/>
  <c r="AJ7" i="17"/>
  <c r="AJ8" i="17"/>
  <c r="AJ9" i="17"/>
  <c r="AJ10" i="17"/>
  <c r="AJ11" i="17"/>
  <c r="AJ12" i="17"/>
  <c r="AJ13" i="17"/>
  <c r="AJ14" i="17"/>
  <c r="AJ15" i="17"/>
  <c r="AJ16" i="17"/>
  <c r="AJ17" i="17"/>
  <c r="AJ18" i="17"/>
  <c r="AJ19" i="17"/>
  <c r="AJ20" i="17"/>
  <c r="AJ21" i="17"/>
  <c r="AJ22" i="17"/>
  <c r="AJ23" i="17"/>
  <c r="AJ24" i="17"/>
  <c r="AJ25" i="17"/>
  <c r="AJ27" i="17"/>
  <c r="AJ28" i="17"/>
  <c r="AJ29" i="17"/>
  <c r="AJ30" i="17"/>
  <c r="AJ31" i="17"/>
  <c r="AJ32" i="17"/>
  <c r="AJ4" i="17"/>
  <c r="AD5" i="17"/>
  <c r="AD6" i="17"/>
  <c r="AD7" i="17"/>
  <c r="AD8" i="17"/>
  <c r="AD9" i="17"/>
  <c r="AD10" i="17"/>
  <c r="AD11" i="17"/>
  <c r="AD12" i="17"/>
  <c r="AD13" i="17"/>
  <c r="AD14" i="17"/>
  <c r="AD15" i="17"/>
  <c r="AD16" i="17"/>
  <c r="AD17" i="17"/>
  <c r="AD18" i="17"/>
  <c r="AD19" i="17"/>
  <c r="AD20" i="17"/>
  <c r="AD21" i="17"/>
  <c r="AD22" i="17"/>
  <c r="AD23" i="17"/>
  <c r="AD24" i="17"/>
  <c r="AD25" i="17"/>
  <c r="AD27" i="17"/>
  <c r="AD28" i="17"/>
  <c r="AD29" i="17"/>
  <c r="AD30" i="17"/>
  <c r="AD31" i="17"/>
  <c r="AD32" i="17"/>
  <c r="AD4" i="17"/>
  <c r="AE5" i="17"/>
  <c r="AE6" i="17"/>
  <c r="AE7" i="17"/>
  <c r="AE8" i="17"/>
  <c r="AE9" i="17"/>
  <c r="AE10" i="17"/>
  <c r="AE11" i="17"/>
  <c r="AE12" i="17"/>
  <c r="AE13" i="17"/>
  <c r="AE14" i="17"/>
  <c r="AE15" i="17"/>
  <c r="AE16" i="17"/>
  <c r="AE17" i="17"/>
  <c r="AE18" i="17"/>
  <c r="AE19" i="17"/>
  <c r="AE20" i="17"/>
  <c r="AE21" i="17"/>
  <c r="AE22" i="17"/>
  <c r="AE23" i="17"/>
  <c r="AE24" i="17"/>
  <c r="AE25" i="17"/>
  <c r="AE27" i="17"/>
  <c r="AE28" i="17"/>
  <c r="AE29" i="17"/>
  <c r="AE30" i="17"/>
  <c r="AE31" i="17"/>
  <c r="AE32" i="17"/>
  <c r="AE4" i="17"/>
  <c r="J32" i="16" l="1"/>
  <c r="H32" i="16"/>
  <c r="G32" i="16"/>
  <c r="J31" i="16"/>
  <c r="H31" i="16"/>
  <c r="G31" i="16"/>
  <c r="J30" i="16"/>
  <c r="H30" i="16"/>
  <c r="G30" i="16"/>
  <c r="J29" i="16"/>
  <c r="H29" i="16"/>
  <c r="G29" i="16"/>
  <c r="J28" i="16"/>
  <c r="H28" i="16"/>
  <c r="G28" i="16"/>
  <c r="J27" i="16"/>
  <c r="H27" i="16"/>
  <c r="G27" i="16"/>
  <c r="J25" i="16"/>
  <c r="H25" i="16"/>
  <c r="G25" i="16"/>
  <c r="J24" i="16"/>
  <c r="H24" i="16"/>
  <c r="G24" i="16"/>
  <c r="J23" i="16"/>
  <c r="H23" i="16"/>
  <c r="G23" i="16"/>
  <c r="J22" i="16"/>
  <c r="H22" i="16"/>
  <c r="G22" i="16"/>
  <c r="J21" i="16"/>
  <c r="H21" i="16"/>
  <c r="G21" i="16"/>
  <c r="J20" i="16"/>
  <c r="H20" i="16"/>
  <c r="G20" i="16"/>
  <c r="J19" i="16"/>
  <c r="H19" i="16"/>
  <c r="G19" i="16"/>
  <c r="J18" i="16"/>
  <c r="H18" i="16"/>
  <c r="G18" i="16"/>
  <c r="J17" i="16"/>
  <c r="H17" i="16"/>
  <c r="G17" i="16"/>
  <c r="J16" i="16"/>
  <c r="H16" i="16"/>
  <c r="G16" i="16"/>
  <c r="J15" i="16"/>
  <c r="H15" i="16"/>
  <c r="G15" i="16"/>
  <c r="J14" i="16"/>
  <c r="H14" i="16"/>
  <c r="G14" i="16"/>
  <c r="J13" i="16"/>
  <c r="H13" i="16"/>
  <c r="G13" i="16"/>
  <c r="J12" i="16"/>
  <c r="H12" i="16"/>
  <c r="G12" i="16"/>
  <c r="J11" i="16"/>
  <c r="H11" i="16"/>
  <c r="G11" i="16"/>
  <c r="J10" i="16"/>
  <c r="H10" i="16"/>
  <c r="G10" i="16"/>
  <c r="J9" i="16"/>
  <c r="H9" i="16"/>
  <c r="G9" i="16"/>
  <c r="F8" i="16"/>
  <c r="J8" i="16" s="1"/>
  <c r="D8" i="16"/>
  <c r="C8" i="16"/>
  <c r="J7" i="16"/>
  <c r="H7" i="16"/>
  <c r="G7" i="16"/>
  <c r="J6" i="16"/>
  <c r="H6" i="16"/>
  <c r="G6" i="16"/>
  <c r="J5" i="16"/>
  <c r="H5" i="16"/>
  <c r="G5" i="16"/>
  <c r="J4" i="16"/>
  <c r="H4" i="16"/>
  <c r="G4" i="16"/>
  <c r="J18" i="15"/>
  <c r="H18" i="15"/>
  <c r="G18" i="15"/>
  <c r="J17" i="15"/>
  <c r="H17" i="15"/>
  <c r="G17" i="15"/>
  <c r="J16" i="15"/>
  <c r="H16" i="15"/>
  <c r="G16" i="15"/>
  <c r="J15" i="15"/>
  <c r="H15" i="15"/>
  <c r="G15" i="15"/>
  <c r="J14" i="15"/>
  <c r="H14" i="15"/>
  <c r="G14" i="15"/>
  <c r="J13" i="15"/>
  <c r="H13" i="15"/>
  <c r="G13" i="15"/>
  <c r="J12" i="15"/>
  <c r="H12" i="15"/>
  <c r="G12" i="15"/>
  <c r="J11" i="15"/>
  <c r="H11" i="15"/>
  <c r="G11" i="15"/>
  <c r="J10" i="15"/>
  <c r="H10" i="15"/>
  <c r="G10" i="15"/>
  <c r="J9" i="15"/>
  <c r="H9" i="15"/>
  <c r="G9" i="15"/>
  <c r="J8" i="15"/>
  <c r="H8" i="15"/>
  <c r="G8" i="15"/>
  <c r="J7" i="15"/>
  <c r="H7" i="15"/>
  <c r="G7" i="15"/>
  <c r="J6" i="15"/>
  <c r="H6" i="15"/>
  <c r="G6" i="15"/>
  <c r="J5" i="15"/>
  <c r="H5" i="15"/>
  <c r="G5" i="15"/>
  <c r="J4" i="15"/>
  <c r="H4" i="15"/>
  <c r="G4" i="15"/>
  <c r="G32" i="14"/>
  <c r="H32" i="14" s="1"/>
  <c r="D32" i="14"/>
  <c r="C31" i="14"/>
  <c r="G31" i="14" s="1"/>
  <c r="H31" i="14" s="1"/>
  <c r="C30" i="14"/>
  <c r="D30" i="14" s="1"/>
  <c r="C29" i="14"/>
  <c r="G29" i="14" s="1"/>
  <c r="H29" i="14" s="1"/>
  <c r="C28" i="14"/>
  <c r="D28" i="14" s="1"/>
  <c r="C27" i="14"/>
  <c r="G27" i="14" s="1"/>
  <c r="H27" i="14" s="1"/>
  <c r="G25" i="14"/>
  <c r="H25" i="14" s="1"/>
  <c r="D25" i="14"/>
  <c r="G24" i="14"/>
  <c r="H24" i="14" s="1"/>
  <c r="D24" i="14"/>
  <c r="G23" i="14"/>
  <c r="H23" i="14" s="1"/>
  <c r="D23" i="14"/>
  <c r="G22" i="14"/>
  <c r="H22" i="14" s="1"/>
  <c r="D22" i="14"/>
  <c r="G21" i="14"/>
  <c r="H21" i="14" s="1"/>
  <c r="D21" i="14"/>
  <c r="G20" i="14"/>
  <c r="H20" i="14" s="1"/>
  <c r="D20" i="14"/>
  <c r="G19" i="14"/>
  <c r="H19" i="14" s="1"/>
  <c r="D19" i="14"/>
  <c r="G18" i="14"/>
  <c r="H18" i="14" s="1"/>
  <c r="D18" i="14"/>
  <c r="G17" i="14"/>
  <c r="H17" i="14" s="1"/>
  <c r="D17" i="14"/>
  <c r="G16" i="14"/>
  <c r="H16" i="14" s="1"/>
  <c r="D16" i="14"/>
  <c r="H15" i="14"/>
  <c r="G15" i="14"/>
  <c r="D15" i="14"/>
  <c r="G14" i="14"/>
  <c r="H14" i="14" s="1"/>
  <c r="D14" i="14"/>
  <c r="G13" i="14"/>
  <c r="H13" i="14" s="1"/>
  <c r="D13" i="14"/>
  <c r="G12" i="14"/>
  <c r="H12" i="14" s="1"/>
  <c r="D12" i="14"/>
  <c r="G11" i="14"/>
  <c r="H11" i="14" s="1"/>
  <c r="D11" i="14"/>
  <c r="G10" i="14"/>
  <c r="H10" i="14" s="1"/>
  <c r="D10" i="14"/>
  <c r="G9" i="14"/>
  <c r="H9" i="14" s="1"/>
  <c r="D9" i="14"/>
  <c r="C8" i="14"/>
  <c r="G8" i="14" s="1"/>
  <c r="H8" i="14" s="1"/>
  <c r="G7" i="14"/>
  <c r="H7" i="14" s="1"/>
  <c r="D7" i="14"/>
  <c r="G6" i="14"/>
  <c r="H6" i="14" s="1"/>
  <c r="D6" i="14"/>
  <c r="G5" i="14"/>
  <c r="H5" i="14" s="1"/>
  <c r="D5" i="14"/>
  <c r="G4" i="14"/>
  <c r="H4" i="14" s="1"/>
  <c r="D4" i="14"/>
  <c r="F18" i="13"/>
  <c r="G18" i="13" s="1"/>
  <c r="D18" i="13"/>
  <c r="F17" i="13"/>
  <c r="G17" i="13" s="1"/>
  <c r="D17" i="13"/>
  <c r="F16" i="13"/>
  <c r="G16" i="13" s="1"/>
  <c r="D16" i="13"/>
  <c r="F15" i="13"/>
  <c r="G15" i="13" s="1"/>
  <c r="D15" i="13"/>
  <c r="F14" i="13"/>
  <c r="G14" i="13" s="1"/>
  <c r="D14" i="13"/>
  <c r="F13" i="13"/>
  <c r="G13" i="13" s="1"/>
  <c r="D13" i="13"/>
  <c r="F12" i="13"/>
  <c r="G12" i="13" s="1"/>
  <c r="D12" i="13"/>
  <c r="F11" i="13"/>
  <c r="G11" i="13" s="1"/>
  <c r="D11" i="13"/>
  <c r="F7" i="13"/>
  <c r="G7" i="13" s="1"/>
  <c r="D7" i="13"/>
  <c r="F6" i="13"/>
  <c r="G6" i="13" s="1"/>
  <c r="D6" i="13"/>
  <c r="F5" i="13"/>
  <c r="G5" i="13" s="1"/>
  <c r="D5" i="13"/>
  <c r="F4" i="13"/>
  <c r="G4" i="13" s="1"/>
  <c r="D4" i="13"/>
  <c r="CP32" i="17"/>
  <c r="CO32" i="17"/>
  <c r="Z32" i="17"/>
  <c r="U32" i="17"/>
  <c r="T32" i="17"/>
  <c r="CP31" i="17"/>
  <c r="CO31" i="17"/>
  <c r="Z31" i="17"/>
  <c r="U31" i="17"/>
  <c r="T31" i="17"/>
  <c r="CP30" i="17"/>
  <c r="CO30" i="17"/>
  <c r="Z30" i="17"/>
  <c r="U30" i="17"/>
  <c r="T30" i="17"/>
  <c r="CP29" i="17"/>
  <c r="CO29" i="17"/>
  <c r="Z29" i="17"/>
  <c r="U29" i="17"/>
  <c r="T29" i="17"/>
  <c r="CP28" i="17"/>
  <c r="CO28" i="17"/>
  <c r="Z28" i="17"/>
  <c r="U28" i="17"/>
  <c r="T28" i="17"/>
  <c r="CP27" i="17"/>
  <c r="CO27" i="17"/>
  <c r="Z27" i="17"/>
  <c r="U27" i="17"/>
  <c r="T27" i="17"/>
  <c r="CP25" i="17"/>
  <c r="CO25" i="17"/>
  <c r="Z25" i="17"/>
  <c r="U25" i="17"/>
  <c r="T25" i="17"/>
  <c r="CP24" i="17"/>
  <c r="CO24" i="17"/>
  <c r="Z24" i="17"/>
  <c r="U24" i="17"/>
  <c r="T24" i="17"/>
  <c r="CP23" i="17"/>
  <c r="CO23" i="17"/>
  <c r="Z23" i="17"/>
  <c r="U23" i="17"/>
  <c r="T23" i="17"/>
  <c r="CP22" i="17"/>
  <c r="CO22" i="17"/>
  <c r="Z22" i="17"/>
  <c r="U22" i="17"/>
  <c r="T22" i="17"/>
  <c r="CP21" i="17"/>
  <c r="CO21" i="17"/>
  <c r="Z21" i="17"/>
  <c r="U21" i="17"/>
  <c r="T21" i="17"/>
  <c r="CP20" i="17"/>
  <c r="CO20" i="17"/>
  <c r="Z20" i="17"/>
  <c r="U20" i="17"/>
  <c r="T20" i="17"/>
  <c r="CP19" i="17"/>
  <c r="CO19" i="17"/>
  <c r="Z19" i="17"/>
  <c r="U19" i="17"/>
  <c r="T19" i="17"/>
  <c r="CP18" i="17"/>
  <c r="CO18" i="17"/>
  <c r="Z18" i="17"/>
  <c r="U18" i="17"/>
  <c r="T18" i="17"/>
  <c r="CP17" i="17"/>
  <c r="CO17" i="17"/>
  <c r="Z17" i="17"/>
  <c r="U17" i="17"/>
  <c r="T17" i="17"/>
  <c r="CP16" i="17"/>
  <c r="CO16" i="17"/>
  <c r="Z16" i="17"/>
  <c r="U16" i="17"/>
  <c r="T16" i="17"/>
  <c r="CP15" i="17"/>
  <c r="CO15" i="17"/>
  <c r="Z15" i="17"/>
  <c r="U15" i="17"/>
  <c r="T15" i="17"/>
  <c r="CP14" i="17"/>
  <c r="CO14" i="17"/>
  <c r="Z14" i="17"/>
  <c r="U14" i="17"/>
  <c r="T14" i="17"/>
  <c r="CP13" i="17"/>
  <c r="CO13" i="17"/>
  <c r="Z13" i="17"/>
  <c r="U13" i="17"/>
  <c r="T13" i="17"/>
  <c r="CP12" i="17"/>
  <c r="CO12" i="17"/>
  <c r="Z12" i="17"/>
  <c r="U12" i="17"/>
  <c r="T12" i="17"/>
  <c r="CP11" i="17"/>
  <c r="CO11" i="17"/>
  <c r="Z11" i="17"/>
  <c r="U11" i="17"/>
  <c r="T11" i="17"/>
  <c r="CP10" i="17"/>
  <c r="CO10" i="17"/>
  <c r="Z10" i="17"/>
  <c r="U10" i="17"/>
  <c r="T10" i="17"/>
  <c r="CP9" i="17"/>
  <c r="CO9" i="17"/>
  <c r="Z9" i="17"/>
  <c r="U9" i="17"/>
  <c r="T9" i="17"/>
  <c r="CP8" i="17"/>
  <c r="CQ8" i="17" s="1"/>
  <c r="CO8" i="17"/>
  <c r="Z8" i="17"/>
  <c r="U8" i="17"/>
  <c r="T8" i="17"/>
  <c r="CP7" i="17"/>
  <c r="CO7" i="17"/>
  <c r="Z7" i="17"/>
  <c r="U7" i="17"/>
  <c r="T7" i="17"/>
  <c r="CP6" i="17"/>
  <c r="CO6" i="17"/>
  <c r="Z6" i="17"/>
  <c r="U6" i="17"/>
  <c r="T6" i="17"/>
  <c r="CP5" i="17"/>
  <c r="CO5" i="17"/>
  <c r="Z5" i="17"/>
  <c r="U5" i="17"/>
  <c r="T5" i="17"/>
  <c r="CP4" i="17"/>
  <c r="CO4" i="17"/>
  <c r="Z4" i="17"/>
  <c r="U4" i="17"/>
  <c r="T4" i="17"/>
  <c r="CQ18" i="12"/>
  <c r="CR18" i="12" s="1"/>
  <c r="CP18" i="12"/>
  <c r="AT18" i="12"/>
  <c r="AF18" i="12"/>
  <c r="AE18" i="12"/>
  <c r="AA18" i="12"/>
  <c r="Z18" i="12"/>
  <c r="V18" i="12"/>
  <c r="U18" i="12"/>
  <c r="E18" i="12"/>
  <c r="CQ17" i="12"/>
  <c r="CP17" i="12"/>
  <c r="AT17" i="12"/>
  <c r="AF17" i="12"/>
  <c r="AE17" i="12"/>
  <c r="AA17" i="12"/>
  <c r="Z17" i="12"/>
  <c r="V17" i="12"/>
  <c r="U17" i="12"/>
  <c r="E17" i="12"/>
  <c r="CQ16" i="12"/>
  <c r="CP16" i="12"/>
  <c r="AT16" i="12"/>
  <c r="AE16" i="12"/>
  <c r="Z16" i="12"/>
  <c r="V16" i="12"/>
  <c r="U16" i="12"/>
  <c r="E16" i="12"/>
  <c r="CQ15" i="12"/>
  <c r="CP15" i="12"/>
  <c r="AT15" i="12"/>
  <c r="AE15" i="12"/>
  <c r="Z15" i="12"/>
  <c r="V15" i="12"/>
  <c r="U15" i="12"/>
  <c r="E15" i="12"/>
  <c r="CQ14" i="12"/>
  <c r="CR14" i="12" s="1"/>
  <c r="CP14" i="12"/>
  <c r="AT14" i="12"/>
  <c r="AE14" i="12"/>
  <c r="Z14" i="12"/>
  <c r="V14" i="12"/>
  <c r="U14" i="12"/>
  <c r="E14" i="12"/>
  <c r="CQ13" i="12"/>
  <c r="CP13" i="12"/>
  <c r="AT13" i="12"/>
  <c r="AE13" i="12"/>
  <c r="Z13" i="12"/>
  <c r="V13" i="12"/>
  <c r="U13" i="12"/>
  <c r="E13" i="12"/>
  <c r="CQ12" i="12"/>
  <c r="CP12" i="12"/>
  <c r="AT12" i="12"/>
  <c r="AE12" i="12"/>
  <c r="Z12" i="12"/>
  <c r="V12" i="12"/>
  <c r="E12" i="12"/>
  <c r="CQ11" i="12"/>
  <c r="CP11" i="12"/>
  <c r="AT11" i="12"/>
  <c r="AE11" i="12"/>
  <c r="Z11" i="12"/>
  <c r="V11" i="12"/>
  <c r="U11" i="12"/>
  <c r="E11" i="12"/>
  <c r="CQ10" i="12"/>
  <c r="CP10" i="12"/>
  <c r="AT10" i="12"/>
  <c r="AE10" i="12"/>
  <c r="Z10" i="12"/>
  <c r="V10" i="12"/>
  <c r="U10" i="12"/>
  <c r="E10" i="12"/>
  <c r="CQ9" i="12"/>
  <c r="CR9" i="12" s="1"/>
  <c r="CP9" i="12"/>
  <c r="AT9" i="12"/>
  <c r="AE9" i="12"/>
  <c r="Z9" i="12"/>
  <c r="V9" i="12"/>
  <c r="U9" i="12"/>
  <c r="E9" i="12"/>
  <c r="CQ8" i="12"/>
  <c r="CP8" i="12"/>
  <c r="AT8" i="12"/>
  <c r="AE8" i="12"/>
  <c r="Z8" i="12"/>
  <c r="V8" i="12"/>
  <c r="U8" i="12"/>
  <c r="E8" i="12"/>
  <c r="CQ7" i="12"/>
  <c r="CP7" i="12"/>
  <c r="AT7" i="12"/>
  <c r="AE7" i="12"/>
  <c r="Z7" i="12"/>
  <c r="V7" i="12"/>
  <c r="U7" i="12"/>
  <c r="E7" i="12"/>
  <c r="CQ6" i="12"/>
  <c r="CP6" i="12"/>
  <c r="AT6" i="12"/>
  <c r="AE6" i="12"/>
  <c r="Z6" i="12"/>
  <c r="V6" i="12"/>
  <c r="U6" i="12"/>
  <c r="E6" i="12"/>
  <c r="CQ5" i="12"/>
  <c r="CR5" i="12" s="1"/>
  <c r="CP5" i="12"/>
  <c r="AT5" i="12"/>
  <c r="AE5" i="12"/>
  <c r="Z5" i="12"/>
  <c r="V5" i="12"/>
  <c r="U5" i="12"/>
  <c r="E5" i="12"/>
  <c r="CR4" i="12"/>
  <c r="CQ4" i="12"/>
  <c r="CP4" i="12"/>
  <c r="AT4" i="12"/>
  <c r="AE4" i="12"/>
  <c r="Z4" i="12"/>
  <c r="V4" i="12"/>
  <c r="E4" i="12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CQ14" i="17" l="1"/>
  <c r="CQ22" i="17"/>
  <c r="CQ15" i="17"/>
  <c r="CQ4" i="17"/>
  <c r="CQ13" i="17"/>
  <c r="CQ21" i="17"/>
  <c r="CR13" i="12"/>
  <c r="CR10" i="12"/>
  <c r="CR11" i="12"/>
  <c r="CR6" i="12"/>
  <c r="CR7" i="12"/>
  <c r="CR8" i="12"/>
  <c r="CR12" i="12"/>
  <c r="L8" i="16"/>
  <c r="N8" i="16"/>
  <c r="R8" i="16"/>
  <c r="P8" i="16"/>
  <c r="CR15" i="12"/>
  <c r="CR16" i="12"/>
  <c r="CQ6" i="17"/>
  <c r="CQ9" i="17"/>
  <c r="CQ17" i="17"/>
  <c r="CR17" i="12"/>
  <c r="G28" i="14"/>
  <c r="H28" i="14" s="1"/>
  <c r="CQ5" i="17"/>
  <c r="H8" i="16"/>
  <c r="G8" i="16"/>
  <c r="G30" i="14"/>
  <c r="H30" i="14" s="1"/>
  <c r="D8" i="14"/>
  <c r="D31" i="14"/>
  <c r="D29" i="14"/>
  <c r="D27" i="14"/>
  <c r="CQ11" i="17"/>
  <c r="CQ29" i="17"/>
  <c r="CQ19" i="17"/>
  <c r="CQ7" i="17"/>
  <c r="CQ28" i="17"/>
  <c r="CQ31" i="17"/>
  <c r="CQ27" i="17"/>
  <c r="CQ30" i="17"/>
  <c r="CQ32" i="17"/>
  <c r="CQ20" i="17"/>
  <c r="CQ23" i="17"/>
  <c r="CQ10" i="17"/>
  <c r="CQ16" i="17"/>
  <c r="CQ25" i="17"/>
  <c r="CQ12" i="17"/>
  <c r="CQ18" i="17"/>
  <c r="CQ24" i="17"/>
</calcChain>
</file>

<file path=xl/sharedStrings.xml><?xml version="1.0" encoding="utf-8"?>
<sst xmlns="http://schemas.openxmlformats.org/spreadsheetml/2006/main" count="533" uniqueCount="126">
  <si>
    <t>Amministrazione dello stato  e organo costituzionale o a rilevanza costituzionale</t>
  </si>
  <si>
    <t>Regione (Giunta e consiglio regionale) (a)</t>
  </si>
  <si>
    <t>Provincia (a)</t>
  </si>
  <si>
    <t>Comune</t>
  </si>
  <si>
    <t>Comunità montane e unione dei comuni</t>
  </si>
  <si>
    <t>Azienda o ente del servizio sanitario nazionale</t>
  </si>
  <si>
    <t>Ente pubblico non economico</t>
  </si>
  <si>
    <t>Altro ente pubblico non economico</t>
  </si>
  <si>
    <t>Altra forma giuridica</t>
  </si>
  <si>
    <t>Totale</t>
  </si>
  <si>
    <t xml:space="preserve">Anno di approvazione </t>
  </si>
  <si>
    <t>Numero istituzioni</t>
  </si>
  <si>
    <t>Istituzioni  che non  hanno adottato forme di rendicontazione sociale e/o ambientale</t>
  </si>
  <si>
    <t xml:space="preserve">Piemonte               </t>
  </si>
  <si>
    <t xml:space="preserve">Valle d'Aosta - Vallée d'Aoste         </t>
  </si>
  <si>
    <t xml:space="preserve">Liguria                </t>
  </si>
  <si>
    <t xml:space="preserve">Lombardia              </t>
  </si>
  <si>
    <t xml:space="preserve">Trentino-Alto Adige    </t>
  </si>
  <si>
    <t>Bolzano-Bozen</t>
  </si>
  <si>
    <t>Trento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</si>
  <si>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</si>
  <si>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</si>
  <si>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</si>
  <si>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</si>
  <si>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</si>
  <si>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</si>
  <si>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</si>
  <si>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</si>
  <si>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</si>
  <si>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</si>
  <si>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</si>
  <si>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</si>
  <si>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</si>
  <si>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</si>
  <si>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</si>
  <si>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Nord-ovest</t>
  </si>
  <si>
    <t>Nord-est</t>
  </si>
  <si>
    <t>Centro</t>
  </si>
  <si>
    <t>Sud</t>
  </si>
  <si>
    <t>Isole</t>
  </si>
  <si>
    <t xml:space="preserve">Italia                                </t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</si>
  <si>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Istat, Censimento permanente istituzioni pubbliche</t>
    </r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</si>
  <si>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Istat, Censimento permanente istituzioni pubbliche</t>
    </r>
  </si>
  <si>
    <t xml:space="preserve">Istituzioni  che hanno adottato il bilancio sociale </t>
  </si>
  <si>
    <t>Istituzioni  che hanno adottato il bilancio ambientale</t>
  </si>
  <si>
    <t>Istituzioni  che hanno adottato il rapporto ambientale</t>
  </si>
  <si>
    <t xml:space="preserve">REGIONI E
RIPARTIZIONI GEOGRAFICHE
</t>
  </si>
  <si>
    <t>FORMA GIURIDICA</t>
  </si>
  <si>
    <t xml:space="preserve"> FORMA GIURIDICA</t>
  </si>
  <si>
    <t>Università pubblica</t>
  </si>
  <si>
    <t>Città metropolitana</t>
  </si>
  <si>
    <t>(a) Per le regioni e le province autonome di Trento e Bolzano  sono inserite come unità di analisi la Giunta e il Consiglio. In fase progettuale, in accordo con il Centro interregionale per i sistemi  informatici, geografici e statistici (Cisis), è stato infatti deciso di somministrare per ogni regione e per le province autonome di Trento e Bolzano due questionari distinti a Giunta e Consiglio  regionale, in considerazione della autonomia amministrativa, organizzativa e contabile. Di conseguenza i dati pubblicati sono relativi ai due questionari di Giunta e Consiglio. Questo consente di  arricchire il patrimonio informativo diffuso e meglio descrivere la complessità di queste importanti unità.</t>
  </si>
  <si>
    <t>Acquisti CAM</t>
  </si>
  <si>
    <t xml:space="preserve">Istituzioni con un referente GPP appositamente nominato </t>
  </si>
  <si>
    <t xml:space="preserve">valori assoluti </t>
  </si>
  <si>
    <t>%</t>
  </si>
  <si>
    <t>Istituzioni che hanno incontrato difficoltà nell'applicazione dei CAM</t>
  </si>
  <si>
    <t xml:space="preserve">Istituzioni senza un referente GPP appositamente nominato </t>
  </si>
  <si>
    <t>Carta</t>
  </si>
  <si>
    <t>Edilizia</t>
  </si>
  <si>
    <t xml:space="preserve">Arredo Urbano </t>
  </si>
  <si>
    <t xml:space="preserve">Ausili per l’incontinenza </t>
  </si>
  <si>
    <t xml:space="preserve">Cartucce per stampanti </t>
  </si>
  <si>
    <t xml:space="preserve">Rifiuti urbani 
</t>
  </si>
  <si>
    <t xml:space="preserve">Sanificazione per strutture ospedaliere 
</t>
  </si>
  <si>
    <t xml:space="preserve">Tessili 
</t>
  </si>
  <si>
    <t xml:space="preserve">Verde pubblico 
</t>
  </si>
  <si>
    <t>(a) Per le regioni e le province autonome di Trento e Bolzano  sono inserite come unità di analisi la Giunta e il Consiglio. In fase progettuale, in accordo con il Centro interregionale per i sistemi informatici, geografici e statistici  (Cisis), è stato infatti deciso di somministrare per ogni regione e per le province autonome di Trento e Bolzano due questionari distinti a Giunta e Consiglio regionale, in considerazione della autonomia amministrativa,  organizzativa e contabile. Di conseguenza i dati pubblicati sono relativi ai due questionari di Giunta e Consiglio. Questo consente di arricchire il patrimonio informativo diffuso e meglio descrivere la complessità di queste  importanti unità.</t>
  </si>
  <si>
    <t>Fonte: Istat, Censimento permanente istituzioni pubbliche</t>
  </si>
  <si>
    <t>Acquisti senza  CAM</t>
  </si>
  <si>
    <t>Arredi per interni</t>
  </si>
  <si>
    <t>Veicoli</t>
  </si>
  <si>
    <t>REGIONE/
RIPARTIZIONE</t>
  </si>
  <si>
    <t>va</t>
  </si>
  <si>
    <t>Istituzioni che hanno effettuato almeno  1 acquisto CAM</t>
  </si>
  <si>
    <t>Acquisti effettuati</t>
  </si>
  <si>
    <t>%  su acquisti effettuati</t>
  </si>
  <si>
    <t>Istituzioni che hanno effettuato acquisti</t>
  </si>
  <si>
    <t>% su istituzioni che hanno effettuato acquisti</t>
  </si>
  <si>
    <t>% su Istituzioni che hanno effettuato almeno  1 acquisto CAM</t>
  </si>
  <si>
    <t>Istituzioni  che hanno effettuato 
almeno  1 acquisto CAM</t>
  </si>
  <si>
    <t>Numero istituzioni 2020</t>
  </si>
  <si>
    <t>Stampanti</t>
  </si>
  <si>
    <t>Pulizia per edifici</t>
  </si>
  <si>
    <t xml:space="preserve">Ristorazione collettiva
</t>
  </si>
  <si>
    <t xml:space="preserve">Illuminazione, raffreddamento/riscaldamento per edifici
</t>
  </si>
  <si>
    <t>Illuminazione pubblica (fornitura e progettazione)</t>
  </si>
  <si>
    <t xml:space="preserve">Illuminazione pubblica (servizio)
</t>
  </si>
  <si>
    <t>Calzature da lavoro e accessori in pelle</t>
  </si>
  <si>
    <t xml:space="preserve"> Istituzioni che hanno adottato almeno una forma di rendicontazione sociale e/o ambientale 
2019-2020</t>
  </si>
  <si>
    <t>% sul totale di riga 
2019-2020</t>
  </si>
  <si>
    <t>Differenza in punti percentuali 2020-2017</t>
  </si>
  <si>
    <t>Differenza% 2020-2017</t>
  </si>
  <si>
    <t>Comuni con meno di 5.000 abitanti</t>
  </si>
  <si>
    <t>Comuni tra 5.000 e 20.000 abitanti</t>
  </si>
  <si>
    <t>Comuni con 20.000 abitanti e oltre</t>
  </si>
  <si>
    <t xml:space="preserve">di cui per Interpretazione delle norme e/o stesura dei capitolati di gara                                                  </t>
  </si>
  <si>
    <t xml:space="preserve">di cui per Mancanza di conoscenza/formazione da parte di tecnici/funzionari                                             </t>
  </si>
  <si>
    <t xml:space="preserve">di cui per Mancanza di fornitori adeguati nelle piattaforme della PA e/o nel libero mercato                                          </t>
  </si>
  <si>
    <t xml:space="preserve">di cui per Problemi per le verifiche di conformità alle specifiche tecniche dei CAM                                              </t>
  </si>
  <si>
    <t xml:space="preserve">di cui per Problemi su singole categorie merceologiche                                                                                                                           </t>
  </si>
  <si>
    <t>_</t>
  </si>
  <si>
    <t xml:space="preserve">REGIONE E
RIPARTIZIONE GEOGRAFICA
</t>
  </si>
  <si>
    <t>Differenza % 2020-2017</t>
  </si>
  <si>
    <t xml:space="preserve">Numero totale  di beni e servizi acquistati
</t>
  </si>
  <si>
    <t>di cui con CAM</t>
  </si>
  <si>
    <t>v.a.</t>
  </si>
  <si>
    <r>
      <t>Tavola 4.6 -Istituzioni pubbliche che, per singola categoria merceologica, hanno acquistato beni e/o servizi e adozione di criteri ambientali minimi (CAM), in almeno una procedura di acquisto (Acquisti verdi o Green Public Procurement),  per regione e ripartizione geografica -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>Anno 2020 (valori assoluti e percentuali)</t>
    </r>
  </si>
  <si>
    <t>Rifiuti urbani</t>
  </si>
  <si>
    <t>Ristorazione collettiva</t>
  </si>
  <si>
    <t xml:space="preserve">Sanificazione per strutture ospedaliere </t>
  </si>
  <si>
    <t>Illuminazione, raffreddamento/riscaldamento per edifici</t>
  </si>
  <si>
    <t xml:space="preserve">Tessili </t>
  </si>
  <si>
    <t xml:space="preserve">Verde pubblico </t>
  </si>
  <si>
    <t>Illuminazione pubblica (servizio)</t>
  </si>
  <si>
    <t>Numero totale di beni e servizi acquistati</t>
  </si>
  <si>
    <r>
      <t>Tavola 4.7 - Istituzioni pubbliche con un referente GPP appositamente nominato per forma giuridica -</t>
    </r>
    <r>
      <rPr>
        <i/>
        <sz val="9"/>
        <rFont val="Arial"/>
        <family val="2"/>
      </rPr>
      <t xml:space="preserve"> Anno 2020 (valori assoluti e percentuali)</t>
    </r>
  </si>
  <si>
    <r>
      <t xml:space="preserve">Tavola 4.8 - Istituzioni pubbliche con un referente GPP appositamente nominato per regione e ripartizione territoriale </t>
    </r>
    <r>
      <rPr>
        <i/>
        <sz val="9"/>
        <rFont val="Arial"/>
        <family val="2"/>
      </rPr>
      <t>- Anno 2020 (valori assoluti e percentuali)</t>
    </r>
  </si>
  <si>
    <r>
      <t xml:space="preserve">Tavola 4.9 - Istituzioni pubbliche che hanno incontrato difficoltà nell'applicazione dei CAM per forma giuridica   - </t>
    </r>
    <r>
      <rPr>
        <i/>
        <sz val="9"/>
        <rFont val="Arial"/>
        <family val="2"/>
      </rPr>
      <t>Anno 2020 (valori assoluti e percentuali)</t>
    </r>
  </si>
  <si>
    <r>
      <t xml:space="preserve">Tavola 4.1 - Istituzioni pubbliche che hanno adottato  forme di rendicontazione sociale e/o ambientale per forma giuridica - </t>
    </r>
    <r>
      <rPr>
        <sz val="9"/>
        <rFont val="Arial"/>
        <family val="2"/>
      </rPr>
      <t>Anni 2019-2020 (valori assoluti e percentuali)</t>
    </r>
  </si>
  <si>
    <r>
      <t xml:space="preserve">Tavola 4.5 -Istituzioni pubbliche che, per singola categoria merceologica, hanno effettuato acquisti di beni e/o servizi e adozione di criteri ambientali minimi (CAM), in almeno una procedura di acquisto (Acquisti verdi o Green Public Procurement),  per forma giuridica - </t>
    </r>
    <r>
      <rPr>
        <i/>
        <sz val="9"/>
        <rFont val="Arial"/>
        <family val="2"/>
      </rPr>
      <t>Anno 2020 (valori assoluti e percentuali)</t>
    </r>
  </si>
  <si>
    <r>
      <t>Tavola 4.10 -Istituzioni pubbliche che hanno incontrato difficoltà nell'applicazione dei CAM per regione e ripartizione territoriale-</t>
    </r>
    <r>
      <rPr>
        <i/>
        <sz val="9"/>
        <rFont val="Arial"/>
        <family val="2"/>
      </rPr>
      <t xml:space="preserve"> Anno 2020 (valori assoluti e percentuali)</t>
    </r>
  </si>
  <si>
    <r>
      <t>Tavola 4.2 - Istituzioni pubbliche che hanno adottato  forme di rendicontazione sociale e/o ambientale per regione e ripartizione territoriale -</t>
    </r>
    <r>
      <rPr>
        <i/>
        <sz val="9"/>
        <rFont val="Arial"/>
        <family val="2"/>
      </rPr>
      <t xml:space="preserve"> Anni 2019-2020 (valori assoluti e percentuali)</t>
    </r>
  </si>
  <si>
    <r>
      <t>Tavola 4.3- Istituzioni pubbliche che hanno effettuato almeno un  acquisto di beni e/o servizi con l'adozione di criteri ambientali minimi (CAM) per forma giuridica-</t>
    </r>
    <r>
      <rPr>
        <i/>
        <sz val="9"/>
        <color theme="1"/>
        <rFont val="Arial"/>
        <family val="2"/>
      </rPr>
      <t xml:space="preserve"> Anni 2020, 2017  (valori assoluti e percentuali)</t>
    </r>
  </si>
  <si>
    <r>
      <rPr>
        <b/>
        <sz val="9"/>
        <color theme="1"/>
        <rFont val="Arial"/>
        <family val="2"/>
      </rPr>
      <t>Tavola 4.4 - Istituzioni pubbliche che hanno effettuato almeno un  acquisto di beni e/o servizi con l'adozione di criteri ambientali minimi (CAM) per regione e ripartizione geografica -</t>
    </r>
    <r>
      <rPr>
        <b/>
        <i/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>Anni 2020, 2017 (valori assoluti e percentuali)</t>
    </r>
  </si>
  <si>
    <t>REGIONI E
RIPARTIZIONI GEOGRAFICHE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</si>
</sst>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Arial"/>
      <family val="2"/>
    </font>
    <font>
      <i/>
      <sz val="9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sz val="7"/>
      <color theme="1"/>
      <name val="Arial"/>
      <family val="2"/>
    </font>
    <font>
      <sz val="9"/>
      <name val="Arial"/>
      <family val="2"/>
    </font>
    <font>
      <i/>
      <sz val="11"/>
      <color theme="1"/>
      <name val="Calibri"/>
      <family val="2"/>
      <scheme val="minor"/>
    </font>
    <font>
      <i/>
      <sz val="7"/>
      <color theme="1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hair">
        <color indexed="23"/>
      </top>
      <bottom/>
      <diagonal/>
    </border>
    <border>
      <left/>
      <right/>
      <top/>
      <bottom style="hair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23"/>
      </bottom>
      <diagonal/>
    </border>
    <border>
      <left style="hair">
        <color indexed="64"/>
      </left>
      <right style="hair">
        <color indexed="64"/>
      </right>
      <top/>
      <bottom style="hair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23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70">
    <xf numFmtId="0" fontId="0" fillId="0" borderId="0" xfId="0"/>
    <xf numFmtId="3" fontId="0" fillId="0" borderId="0" xfId="0" applyNumberFormat="1"/>
    <xf numFmtId="0" fontId="5" fillId="0" borderId="0" xfId="0" applyFont="1"/>
    <xf numFmtId="0" fontId="0" fillId="0" borderId="0" xfId="0" applyBorder="1"/>
    <xf numFmtId="0" fontId="3" fillId="0" borderId="0" xfId="0" applyFont="1" applyAlignment="1">
      <alignment vertical="center"/>
    </xf>
    <xf numFmtId="0" fontId="3" fillId="0" borderId="0" xfId="0" quotePrefix="1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/>
    </xf>
    <xf numFmtId="3" fontId="3" fillId="0" borderId="4" xfId="0" quotePrefix="1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3" fontId="3" fillId="0" borderId="5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3" fontId="7" fillId="0" borderId="6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3" fontId="7" fillId="0" borderId="6" xfId="0" applyNumberFormat="1" applyFont="1" applyBorder="1" applyAlignment="1">
      <alignment vertical="center"/>
    </xf>
    <xf numFmtId="3" fontId="3" fillId="2" borderId="5" xfId="0" applyNumberFormat="1" applyFont="1" applyFill="1" applyBorder="1" applyAlignment="1">
      <alignment horizontal="right" vertical="center"/>
    </xf>
    <xf numFmtId="3" fontId="3" fillId="0" borderId="8" xfId="0" quotePrefix="1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3" fontId="3" fillId="0" borderId="8" xfId="0" applyNumberFormat="1" applyFont="1" applyBorder="1" applyAlignment="1">
      <alignment horizontal="right" vertical="center"/>
    </xf>
    <xf numFmtId="0" fontId="3" fillId="0" borderId="1" xfId="0" quotePrefix="1" applyFont="1" applyFill="1" applyBorder="1" applyAlignment="1">
      <alignment horizontal="right" vertical="center" wrapText="1"/>
    </xf>
    <xf numFmtId="3" fontId="3" fillId="2" borderId="8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/>
    </xf>
    <xf numFmtId="0" fontId="5" fillId="0" borderId="0" xfId="0" applyFont="1" applyAlignment="1">
      <alignment horizontal="left" wrapText="1"/>
    </xf>
    <xf numFmtId="0" fontId="0" fillId="0" borderId="0" xfId="0" applyAlignment="1"/>
    <xf numFmtId="0" fontId="9" fillId="0" borderId="0" xfId="0" applyFont="1"/>
    <xf numFmtId="0" fontId="12" fillId="0" borderId="0" xfId="0" applyFont="1"/>
    <xf numFmtId="0" fontId="10" fillId="0" borderId="1" xfId="0" applyFont="1" applyBorder="1"/>
    <xf numFmtId="0" fontId="5" fillId="0" borderId="0" xfId="0" quotePrefix="1" applyFont="1" applyAlignment="1">
      <alignment horizontal="right"/>
    </xf>
    <xf numFmtId="3" fontId="8" fillId="0" borderId="5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7" fillId="0" borderId="6" xfId="0" applyNumberFormat="1" applyFont="1" applyBorder="1" applyAlignment="1">
      <alignment horizontal="right" vertical="center"/>
    </xf>
    <xf numFmtId="165" fontId="5" fillId="0" borderId="0" xfId="0" applyNumberFormat="1" applyFont="1"/>
    <xf numFmtId="165" fontId="10" fillId="0" borderId="1" xfId="0" applyNumberFormat="1" applyFont="1" applyBorder="1"/>
    <xf numFmtId="4" fontId="0" fillId="0" borderId="0" xfId="0" applyNumberFormat="1"/>
    <xf numFmtId="164" fontId="3" fillId="0" borderId="8" xfId="0" applyNumberFormat="1" applyFont="1" applyBorder="1" applyAlignment="1">
      <alignment horizontal="right" vertical="center"/>
    </xf>
    <xf numFmtId="0" fontId="13" fillId="0" borderId="0" xfId="0" applyFont="1"/>
    <xf numFmtId="165" fontId="13" fillId="0" borderId="0" xfId="0" applyNumberFormat="1" applyFont="1"/>
    <xf numFmtId="164" fontId="8" fillId="0" borderId="5" xfId="0" applyNumberFormat="1" applyFont="1" applyBorder="1" applyAlignment="1">
      <alignment horizontal="right" vertical="center"/>
    </xf>
    <xf numFmtId="3" fontId="5" fillId="0" borderId="0" xfId="0" applyNumberFormat="1" applyFont="1"/>
    <xf numFmtId="164" fontId="3" fillId="0" borderId="0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3" fontId="3" fillId="0" borderId="8" xfId="0" applyNumberFormat="1" applyFont="1" applyFill="1" applyBorder="1" applyAlignment="1">
      <alignment horizontal="right" vertical="center"/>
    </xf>
    <xf numFmtId="3" fontId="3" fillId="0" borderId="5" xfId="0" applyNumberFormat="1" applyFont="1" applyFill="1" applyBorder="1" applyAlignment="1">
      <alignment horizontal="right" vertical="center"/>
    </xf>
    <xf numFmtId="3" fontId="7" fillId="0" borderId="6" xfId="0" applyNumberFormat="1" applyFont="1" applyFill="1" applyBorder="1" applyAlignment="1">
      <alignment vertical="center"/>
    </xf>
    <xf numFmtId="0" fontId="0" fillId="0" borderId="0" xfId="0" applyFill="1"/>
    <xf numFmtId="3" fontId="3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/>
    <xf numFmtId="0" fontId="4" fillId="0" borderId="0" xfId="0" applyFont="1"/>
    <xf numFmtId="3" fontId="5" fillId="0" borderId="0" xfId="0" applyNumberFormat="1" applyFont="1" applyBorder="1"/>
    <xf numFmtId="3" fontId="10" fillId="0" borderId="1" xfId="0" applyNumberFormat="1" applyFont="1" applyBorder="1"/>
    <xf numFmtId="3" fontId="13" fillId="0" borderId="0" xfId="0" applyNumberFormat="1" applyFont="1" applyBorder="1"/>
    <xf numFmtId="0" fontId="0" fillId="0" borderId="0" xfId="0" applyAlignment="1"/>
    <xf numFmtId="0" fontId="0" fillId="0" borderId="0" xfId="0" applyAlignment="1"/>
    <xf numFmtId="0" fontId="3" fillId="0" borderId="1" xfId="0" applyFont="1" applyBorder="1" applyAlignment="1">
      <alignment horizontal="right" vertical="center" wrapText="1"/>
    </xf>
    <xf numFmtId="3" fontId="3" fillId="0" borderId="8" xfId="0" applyNumberFormat="1" applyFont="1" applyBorder="1" applyAlignment="1" applyProtection="1">
      <alignment horizontal="right" vertical="center"/>
      <protection locked="0"/>
    </xf>
    <xf numFmtId="3" fontId="3" fillId="0" borderId="5" xfId="0" applyNumberFormat="1" applyFont="1" applyBorder="1" applyAlignment="1" applyProtection="1">
      <alignment horizontal="right" vertical="center"/>
      <protection locked="0"/>
    </xf>
    <xf numFmtId="3" fontId="3" fillId="0" borderId="0" xfId="0" applyNumberFormat="1" applyFont="1" applyFill="1" applyBorder="1" applyAlignment="1" applyProtection="1">
      <alignment horizontal="right" vertical="center"/>
      <protection locked="0"/>
    </xf>
    <xf numFmtId="3" fontId="8" fillId="0" borderId="5" xfId="0" applyNumberFormat="1" applyFont="1" applyBorder="1" applyAlignment="1" applyProtection="1">
      <alignment horizontal="right" vertical="center"/>
      <protection locked="0"/>
    </xf>
    <xf numFmtId="3" fontId="8" fillId="0" borderId="0" xfId="0" applyNumberFormat="1" applyFont="1" applyFill="1" applyBorder="1" applyAlignment="1" applyProtection="1">
      <alignment horizontal="right" vertical="center"/>
      <protection locked="0"/>
    </xf>
    <xf numFmtId="3" fontId="9" fillId="0" borderId="0" xfId="0" applyNumberFormat="1" applyFont="1" applyBorder="1"/>
    <xf numFmtId="0" fontId="3" fillId="0" borderId="5" xfId="0" applyFont="1" applyBorder="1" applyAlignment="1">
      <alignment horizontal="right" vertical="center"/>
    </xf>
    <xf numFmtId="3" fontId="7" fillId="0" borderId="6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>
      <alignment horizontal="left" vertical="center"/>
    </xf>
    <xf numFmtId="3" fontId="5" fillId="0" borderId="0" xfId="0" applyNumberFormat="1" applyFont="1" applyFill="1"/>
    <xf numFmtId="164" fontId="5" fillId="0" borderId="0" xfId="0" applyNumberFormat="1" applyFont="1" applyFill="1"/>
    <xf numFmtId="3" fontId="10" fillId="0" borderId="1" xfId="0" applyNumberFormat="1" applyFont="1" applyFill="1" applyBorder="1"/>
    <xf numFmtId="3" fontId="3" fillId="0" borderId="4" xfId="0" applyNumberFormat="1" applyFont="1" applyFill="1" applyBorder="1" applyAlignment="1">
      <alignment horizontal="right" vertical="center"/>
    </xf>
    <xf numFmtId="3" fontId="7" fillId="0" borderId="6" xfId="0" applyNumberFormat="1" applyFont="1" applyFill="1" applyBorder="1" applyAlignment="1">
      <alignment horizontal="right" vertical="center"/>
    </xf>
    <xf numFmtId="3" fontId="7" fillId="2" borderId="6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3" fontId="7" fillId="0" borderId="0" xfId="0" applyNumberFormat="1" applyFont="1" applyBorder="1" applyAlignment="1">
      <alignment vertical="center"/>
    </xf>
    <xf numFmtId="0" fontId="17" fillId="0" borderId="0" xfId="0" applyFont="1"/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3" fontId="8" fillId="0" borderId="5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164" fontId="3" fillId="0" borderId="8" xfId="0" applyNumberFormat="1" applyFont="1" applyFill="1" applyBorder="1" applyAlignment="1">
      <alignment horizontal="right" vertical="center"/>
    </xf>
    <xf numFmtId="164" fontId="7" fillId="0" borderId="6" xfId="0" applyNumberFormat="1" applyFont="1" applyFill="1" applyBorder="1" applyAlignment="1">
      <alignment horizontal="right" vertical="center"/>
    </xf>
    <xf numFmtId="164" fontId="7" fillId="0" borderId="6" xfId="0" applyNumberFormat="1" applyFont="1" applyFill="1" applyBorder="1" applyAlignment="1">
      <alignment vertical="center"/>
    </xf>
    <xf numFmtId="0" fontId="17" fillId="0" borderId="0" xfId="0" applyFont="1" applyFill="1"/>
    <xf numFmtId="3" fontId="3" fillId="0" borderId="5" xfId="0" quotePrefix="1" applyNumberFormat="1" applyFont="1" applyFill="1" applyBorder="1" applyAlignment="1">
      <alignment horizontal="right" vertical="center"/>
    </xf>
    <xf numFmtId="0" fontId="13" fillId="0" borderId="0" xfId="0" applyFont="1" applyFill="1"/>
    <xf numFmtId="0" fontId="3" fillId="0" borderId="5" xfId="0" applyFont="1" applyFill="1" applyBorder="1" applyAlignment="1">
      <alignment vertical="center"/>
    </xf>
    <xf numFmtId="3" fontId="3" fillId="0" borderId="8" xfId="0" quotePrefix="1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3" fontId="8" fillId="2" borderId="5" xfId="0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right" vertical="center"/>
    </xf>
    <xf numFmtId="0" fontId="12" fillId="0" borderId="0" xfId="0" applyFont="1" applyBorder="1"/>
    <xf numFmtId="0" fontId="0" fillId="0" borderId="0" xfId="0" applyFill="1" applyBorder="1" applyAlignment="1">
      <alignment horizontal="right" vertical="center" wrapText="1"/>
    </xf>
    <xf numFmtId="0" fontId="0" fillId="0" borderId="0" xfId="0" applyAlignment="1"/>
    <xf numFmtId="3" fontId="3" fillId="0" borderId="0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0" fontId="0" fillId="0" borderId="0" xfId="0" applyFill="1" applyBorder="1"/>
    <xf numFmtId="0" fontId="5" fillId="0" borderId="2" xfId="0" applyFont="1" applyBorder="1" applyAlignment="1">
      <alignment horizontal="center" vertical="center" wrapText="1"/>
    </xf>
    <xf numFmtId="0" fontId="19" fillId="0" borderId="0" xfId="0" applyFont="1"/>
    <xf numFmtId="0" fontId="9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0" xfId="0" applyFont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164" fontId="3" fillId="2" borderId="8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vertical="center"/>
    </xf>
    <xf numFmtId="0" fontId="17" fillId="0" borderId="0" xfId="0" applyFont="1" applyFill="1" applyAlignment="1">
      <alignment horizontal="left" vertical="center"/>
    </xf>
    <xf numFmtId="164" fontId="3" fillId="2" borderId="10" xfId="0" applyNumberFormat="1" applyFont="1" applyFill="1" applyBorder="1" applyAlignment="1">
      <alignment horizontal="right" vertical="center"/>
    </xf>
    <xf numFmtId="164" fontId="3" fillId="2" borderId="11" xfId="0" applyNumberFormat="1" applyFont="1" applyFill="1" applyBorder="1" applyAlignment="1">
      <alignment horizontal="right" vertical="center"/>
    </xf>
    <xf numFmtId="164" fontId="7" fillId="2" borderId="12" xfId="0" applyNumberFormat="1" applyFont="1" applyFill="1" applyBorder="1" applyAlignment="1">
      <alignment vertical="center"/>
    </xf>
    <xf numFmtId="0" fontId="3" fillId="2" borderId="2" xfId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2" borderId="16" xfId="1" applyFont="1" applyFill="1" applyBorder="1" applyAlignment="1">
      <alignment horizontal="right" vertical="center" wrapText="1"/>
    </xf>
    <xf numFmtId="0" fontId="9" fillId="2" borderId="16" xfId="0" applyFont="1" applyFill="1" applyBorder="1"/>
    <xf numFmtId="3" fontId="3" fillId="2" borderId="16" xfId="0" applyNumberFormat="1" applyFont="1" applyFill="1" applyBorder="1" applyAlignment="1">
      <alignment horizontal="right" vertical="center"/>
    </xf>
    <xf numFmtId="164" fontId="3" fillId="2" borderId="16" xfId="0" applyNumberFormat="1" applyFont="1" applyFill="1" applyBorder="1" applyAlignment="1">
      <alignment horizontal="right" vertical="center"/>
    </xf>
    <xf numFmtId="3" fontId="3" fillId="2" borderId="16" xfId="0" quotePrefix="1" applyNumberFormat="1" applyFont="1" applyFill="1" applyBorder="1" applyAlignment="1">
      <alignment horizontal="right" vertical="center"/>
    </xf>
    <xf numFmtId="0" fontId="5" fillId="2" borderId="16" xfId="0" applyFont="1" applyFill="1" applyBorder="1"/>
    <xf numFmtId="3" fontId="5" fillId="2" borderId="16" xfId="0" applyNumberFormat="1" applyFont="1" applyFill="1" applyBorder="1"/>
    <xf numFmtId="165" fontId="5" fillId="2" borderId="16" xfId="0" applyNumberFormat="1" applyFont="1" applyFill="1" applyBorder="1"/>
    <xf numFmtId="3" fontId="8" fillId="2" borderId="16" xfId="0" applyNumberFormat="1" applyFont="1" applyFill="1" applyBorder="1" applyAlignment="1">
      <alignment horizontal="right" vertical="center"/>
    </xf>
    <xf numFmtId="164" fontId="8" fillId="2" borderId="16" xfId="0" applyNumberFormat="1" applyFont="1" applyFill="1" applyBorder="1" applyAlignment="1">
      <alignment horizontal="right" vertical="center"/>
    </xf>
    <xf numFmtId="0" fontId="13" fillId="2" borderId="16" xfId="0" applyFont="1" applyFill="1" applyBorder="1"/>
    <xf numFmtId="3" fontId="13" fillId="2" borderId="16" xfId="0" applyNumberFormat="1" applyFont="1" applyFill="1" applyBorder="1"/>
    <xf numFmtId="165" fontId="13" fillId="2" borderId="16" xfId="0" applyNumberFormat="1" applyFont="1" applyFill="1" applyBorder="1"/>
    <xf numFmtId="164" fontId="3" fillId="2" borderId="16" xfId="0" quotePrefix="1" applyNumberFormat="1" applyFont="1" applyFill="1" applyBorder="1" applyAlignment="1">
      <alignment horizontal="right" vertical="center"/>
    </xf>
    <xf numFmtId="0" fontId="5" fillId="2" borderId="16" xfId="0" quotePrefix="1" applyFont="1" applyFill="1" applyBorder="1" applyAlignment="1">
      <alignment horizontal="right"/>
    </xf>
    <xf numFmtId="3" fontId="7" fillId="2" borderId="17" xfId="0" applyNumberFormat="1" applyFont="1" applyFill="1" applyBorder="1" applyAlignment="1">
      <alignment horizontal="right" vertical="center"/>
    </xf>
    <xf numFmtId="3" fontId="7" fillId="2" borderId="17" xfId="0" applyNumberFormat="1" applyFont="1" applyFill="1" applyBorder="1" applyAlignment="1">
      <alignment vertical="center"/>
    </xf>
    <xf numFmtId="164" fontId="7" fillId="2" borderId="17" xfId="0" applyNumberFormat="1" applyFont="1" applyFill="1" applyBorder="1" applyAlignment="1">
      <alignment horizontal="right" vertical="center"/>
    </xf>
    <xf numFmtId="0" fontId="7" fillId="2" borderId="17" xfId="1" applyFont="1" applyFill="1" applyBorder="1" applyAlignment="1">
      <alignment horizontal="right" vertical="center" wrapText="1"/>
    </xf>
    <xf numFmtId="3" fontId="7" fillId="2" borderId="17" xfId="0" quotePrefix="1" applyNumberFormat="1" applyFont="1" applyFill="1" applyBorder="1" applyAlignment="1">
      <alignment horizontal="right" vertical="center"/>
    </xf>
    <xf numFmtId="3" fontId="7" fillId="2" borderId="17" xfId="1" applyNumberFormat="1" applyFont="1" applyFill="1" applyBorder="1" applyAlignment="1">
      <alignment horizontal="right" vertical="center" wrapText="1"/>
    </xf>
    <xf numFmtId="0" fontId="10" fillId="2" borderId="17" xfId="0" applyFont="1" applyFill="1" applyBorder="1"/>
    <xf numFmtId="3" fontId="10" fillId="2" borderId="17" xfId="0" applyNumberFormat="1" applyFont="1" applyFill="1" applyBorder="1"/>
    <xf numFmtId="165" fontId="10" fillId="2" borderId="17" xfId="0" applyNumberFormat="1" applyFont="1" applyFill="1" applyBorder="1"/>
    <xf numFmtId="3" fontId="3" fillId="2" borderId="18" xfId="0" applyNumberFormat="1" applyFont="1" applyFill="1" applyBorder="1" applyAlignment="1">
      <alignment horizontal="right" vertical="center"/>
    </xf>
    <xf numFmtId="164" fontId="3" fillId="2" borderId="18" xfId="0" applyNumberFormat="1" applyFont="1" applyFill="1" applyBorder="1" applyAlignment="1">
      <alignment horizontal="right" vertical="center"/>
    </xf>
    <xf numFmtId="3" fontId="3" fillId="2" borderId="18" xfId="0" quotePrefix="1" applyNumberFormat="1" applyFont="1" applyFill="1" applyBorder="1" applyAlignment="1">
      <alignment horizontal="right" vertical="center"/>
    </xf>
    <xf numFmtId="0" fontId="5" fillId="2" borderId="18" xfId="0" applyFont="1" applyFill="1" applyBorder="1"/>
    <xf numFmtId="3" fontId="5" fillId="2" borderId="18" xfId="0" applyNumberFormat="1" applyFont="1" applyFill="1" applyBorder="1"/>
    <xf numFmtId="165" fontId="5" fillId="2" borderId="18" xfId="0" applyNumberFormat="1" applyFont="1" applyFill="1" applyBorder="1"/>
    <xf numFmtId="3" fontId="7" fillId="2" borderId="19" xfId="0" applyNumberFormat="1" applyFont="1" applyFill="1" applyBorder="1" applyAlignment="1">
      <alignment horizontal="right" vertical="center"/>
    </xf>
    <xf numFmtId="3" fontId="7" fillId="2" borderId="19" xfId="0" applyNumberFormat="1" applyFont="1" applyFill="1" applyBorder="1" applyAlignment="1">
      <alignment vertical="center"/>
    </xf>
    <xf numFmtId="164" fontId="7" fillId="2" borderId="19" xfId="0" applyNumberFormat="1" applyFont="1" applyFill="1" applyBorder="1" applyAlignment="1">
      <alignment horizontal="right" vertical="center"/>
    </xf>
    <xf numFmtId="0" fontId="7" fillId="2" borderId="19" xfId="1" applyFont="1" applyFill="1" applyBorder="1" applyAlignment="1">
      <alignment horizontal="right" vertical="center" wrapText="1"/>
    </xf>
    <xf numFmtId="3" fontId="7" fillId="2" borderId="19" xfId="0" quotePrefix="1" applyNumberFormat="1" applyFont="1" applyFill="1" applyBorder="1" applyAlignment="1">
      <alignment horizontal="right" vertical="center"/>
    </xf>
    <xf numFmtId="3" fontId="7" fillId="2" borderId="19" xfId="1" applyNumberFormat="1" applyFont="1" applyFill="1" applyBorder="1" applyAlignment="1">
      <alignment horizontal="right" vertical="center" wrapText="1"/>
    </xf>
    <xf numFmtId="0" fontId="10" fillId="2" borderId="19" xfId="0" applyFont="1" applyFill="1" applyBorder="1"/>
    <xf numFmtId="3" fontId="10" fillId="2" borderId="19" xfId="0" applyNumberFormat="1" applyFont="1" applyFill="1" applyBorder="1"/>
    <xf numFmtId="165" fontId="10" fillId="2" borderId="19" xfId="0" applyNumberFormat="1" applyFont="1" applyFill="1" applyBorder="1"/>
    <xf numFmtId="0" fontId="3" fillId="2" borderId="9" xfId="1" applyFont="1" applyFill="1" applyBorder="1" applyAlignment="1">
      <alignment horizontal="right" vertical="center" wrapText="1"/>
    </xf>
    <xf numFmtId="164" fontId="3" fillId="2" borderId="17" xfId="0" applyNumberFormat="1" applyFont="1" applyFill="1" applyBorder="1" applyAlignment="1">
      <alignment horizontal="right" vertical="center"/>
    </xf>
    <xf numFmtId="0" fontId="3" fillId="2" borderId="18" xfId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right" vertical="center" wrapText="1"/>
    </xf>
    <xf numFmtId="0" fontId="0" fillId="2" borderId="0" xfId="0" applyFill="1" applyBorder="1"/>
    <xf numFmtId="0" fontId="3" fillId="2" borderId="16" xfId="0" applyFont="1" applyFill="1" applyBorder="1" applyAlignment="1">
      <alignment horizontal="left" vertical="center"/>
    </xf>
    <xf numFmtId="3" fontId="3" fillId="2" borderId="16" xfId="0" applyNumberFormat="1" applyFont="1" applyFill="1" applyBorder="1" applyAlignment="1">
      <alignment vertical="center"/>
    </xf>
    <xf numFmtId="164" fontId="3" fillId="2" borderId="16" xfId="0" applyNumberFormat="1" applyFont="1" applyFill="1" applyBorder="1" applyAlignment="1">
      <alignment vertical="center"/>
    </xf>
    <xf numFmtId="164" fontId="5" fillId="2" borderId="16" xfId="0" applyNumberFormat="1" applyFont="1" applyFill="1" applyBorder="1"/>
    <xf numFmtId="0" fontId="8" fillId="2" borderId="16" xfId="0" applyFont="1" applyFill="1" applyBorder="1" applyAlignment="1">
      <alignment horizontal="left" vertical="center"/>
    </xf>
    <xf numFmtId="3" fontId="8" fillId="2" borderId="16" xfId="0" applyNumberFormat="1" applyFont="1" applyFill="1" applyBorder="1" applyAlignment="1">
      <alignment vertical="center"/>
    </xf>
    <xf numFmtId="164" fontId="13" fillId="2" borderId="16" xfId="0" applyNumberFormat="1" applyFont="1" applyFill="1" applyBorder="1"/>
    <xf numFmtId="0" fontId="0" fillId="2" borderId="16" xfId="0" applyFill="1" applyBorder="1"/>
    <xf numFmtId="0" fontId="3" fillId="2" borderId="18" xfId="0" applyFont="1" applyFill="1" applyBorder="1" applyAlignment="1">
      <alignment horizontal="left" vertical="center"/>
    </xf>
    <xf numFmtId="3" fontId="3" fillId="2" borderId="18" xfId="0" applyNumberFormat="1" applyFont="1" applyFill="1" applyBorder="1" applyAlignment="1">
      <alignment vertical="center"/>
    </xf>
    <xf numFmtId="164" fontId="3" fillId="2" borderId="18" xfId="0" applyNumberFormat="1" applyFont="1" applyFill="1" applyBorder="1" applyAlignment="1">
      <alignment vertical="center"/>
    </xf>
    <xf numFmtId="164" fontId="5" fillId="2" borderId="18" xfId="0" applyNumberFormat="1" applyFont="1" applyFill="1" applyBorder="1"/>
    <xf numFmtId="0" fontId="7" fillId="2" borderId="19" xfId="0" applyFont="1" applyFill="1" applyBorder="1" applyAlignment="1">
      <alignment horizontal="left" vertical="center"/>
    </xf>
    <xf numFmtId="164" fontId="7" fillId="2" borderId="19" xfId="0" applyNumberFormat="1" applyFont="1" applyFill="1" applyBorder="1" applyAlignment="1">
      <alignment vertical="center"/>
    </xf>
    <xf numFmtId="3" fontId="5" fillId="2" borderId="19" xfId="0" applyNumberFormat="1" applyFont="1" applyFill="1" applyBorder="1"/>
    <xf numFmtId="164" fontId="10" fillId="2" borderId="19" xfId="0" applyNumberFormat="1" applyFont="1" applyFill="1" applyBorder="1"/>
    <xf numFmtId="0" fontId="5" fillId="2" borderId="17" xfId="0" applyFont="1" applyFill="1" applyBorder="1"/>
    <xf numFmtId="3" fontId="3" fillId="2" borderId="17" xfId="0" applyNumberFormat="1" applyFont="1" applyFill="1" applyBorder="1" applyAlignment="1">
      <alignment vertical="center"/>
    </xf>
    <xf numFmtId="0" fontId="3" fillId="2" borderId="20" xfId="1" applyFont="1" applyFill="1" applyBorder="1" applyAlignment="1">
      <alignment horizontal="right" vertical="center" wrapText="1"/>
    </xf>
    <xf numFmtId="3" fontId="5" fillId="2" borderId="17" xfId="0" applyNumberFormat="1" applyFont="1" applyFill="1" applyBorder="1"/>
    <xf numFmtId="0" fontId="3" fillId="2" borderId="2" xfId="1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5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5" xfId="0" applyNumberFormat="1" applyFont="1" applyFill="1" applyBorder="1" applyAlignment="1">
      <alignment horizontal="right" vertical="center"/>
    </xf>
    <xf numFmtId="164" fontId="8" fillId="2" borderId="5" xfId="0" applyNumberFormat="1" applyFont="1" applyFill="1" applyBorder="1" applyAlignment="1">
      <alignment horizontal="right" vertical="center"/>
    </xf>
    <xf numFmtId="164" fontId="7" fillId="2" borderId="6" xfId="0" applyNumberFormat="1" applyFont="1" applyFill="1" applyBorder="1" applyAlignment="1">
      <alignment horizontal="right" vertical="center"/>
    </xf>
    <xf numFmtId="0" fontId="18" fillId="2" borderId="6" xfId="0" applyFont="1" applyFill="1" applyBorder="1"/>
    <xf numFmtId="0" fontId="18" fillId="2" borderId="1" xfId="0" applyFont="1" applyFill="1" applyBorder="1"/>
    <xf numFmtId="0" fontId="16" fillId="0" borderId="0" xfId="0" applyFont="1" applyAlignment="1">
      <alignment vertical="center"/>
    </xf>
    <xf numFmtId="0" fontId="16" fillId="0" borderId="0" xfId="0" applyFo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2" xfId="0" quotePrefix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3" fillId="0" borderId="2" xfId="0" quotePrefix="1" applyFont="1" applyFill="1" applyBorder="1" applyAlignment="1">
      <alignment horizontal="left" vertical="center" wrapText="1"/>
    </xf>
    <xf numFmtId="0" fontId="3" fillId="0" borderId="0" xfId="0" quotePrefix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3" xfId="0" quotePrefix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/>
    <xf numFmtId="0" fontId="3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0" fillId="0" borderId="0" xfId="0" applyBorder="1" applyAlignment="1"/>
    <xf numFmtId="0" fontId="3" fillId="0" borderId="2" xfId="0" quotePrefix="1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wrapText="1"/>
    </xf>
    <xf numFmtId="0" fontId="3" fillId="0" borderId="0" xfId="0" quotePrefix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quotePrefix="1" applyFont="1" applyFill="1" applyBorder="1" applyAlignment="1">
      <alignment horizontal="left" vertical="center"/>
    </xf>
    <xf numFmtId="0" fontId="3" fillId="0" borderId="1" xfId="0" quotePrefix="1" applyFont="1" applyFill="1" applyBorder="1" applyAlignment="1">
      <alignment horizontal="left" vertical="center"/>
    </xf>
    <xf numFmtId="0" fontId="3" fillId="2" borderId="13" xfId="0" quotePrefix="1" applyFont="1" applyFill="1" applyBorder="1" applyAlignment="1">
      <alignment horizontal="right" vertical="center" wrapText="1"/>
    </xf>
    <xf numFmtId="0" fontId="0" fillId="2" borderId="14" xfId="0" applyFill="1" applyBorder="1" applyAlignment="1"/>
    <xf numFmtId="0" fontId="0" fillId="2" borderId="15" xfId="0" applyFill="1" applyBorder="1" applyAlignment="1"/>
    <xf numFmtId="0" fontId="5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/>
    </xf>
    <xf numFmtId="0" fontId="5" fillId="2" borderId="9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2" borderId="9" xfId="0" applyFont="1" applyFill="1" applyBorder="1" applyAlignment="1">
      <alignment horizontal="center" vertical="center" wrapText="1"/>
    </xf>
    <xf numFmtId="0" fontId="3" fillId="0" borderId="3" xfId="0" quotePrefix="1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3" xfId="0" quotePrefix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2" borderId="2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/>
    </xf>
    <xf numFmtId="0" fontId="3" fillId="2" borderId="2" xfId="0" quotePrefix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/>
    </xf>
    <xf numFmtId="0" fontId="3" fillId="2" borderId="2" xfId="0" quotePrefix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wrapText="1"/>
    </xf>
    <xf numFmtId="0" fontId="9" fillId="2" borderId="3" xfId="0" applyFont="1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2" borderId="3" xfId="0" quotePrefix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right" vertical="center" wrapText="1"/>
    </xf>
    <xf numFmtId="0" fontId="3" fillId="0" borderId="2" xfId="0" quotePrefix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</cellXfs>
  <cellStyles count="3">
    <cellStyle name="Normale" xfId="0" builtinId="0"/>
    <cellStyle name="Normale 2" xfId="1"/>
    <cellStyle name="Normale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20"/>
  <sheetViews>
    <sheetView tabSelected="1" zoomScaleNormal="100" workbookViewId="0">
      <selection sqref="A1:O1"/>
    </sheetView>
  </sheetViews>
  <sheetFormatPr defaultRowHeight="12" customHeight="1" x14ac:dyDescent="0.25"/>
  <cols>
    <col min="1" max="1" width="32.7109375" bestFit="1" customWidth="1"/>
    <col min="2" max="2" width="7.42578125" customWidth="1"/>
    <col min="3" max="3" width="10.5703125" customWidth="1"/>
    <col min="4" max="5" width="7.28515625" customWidth="1"/>
    <col min="6" max="6" width="0.85546875" customWidth="1"/>
    <col min="7" max="7" width="11.5703125" customWidth="1"/>
    <col min="8" max="9" width="7.28515625" customWidth="1"/>
    <col min="10" max="10" width="0.85546875" customWidth="1"/>
    <col min="11" max="11" width="12" customWidth="1"/>
    <col min="12" max="13" width="7.28515625" customWidth="1"/>
    <col min="14" max="14" width="1.28515625" customWidth="1"/>
    <col min="15" max="15" width="14.42578125" customWidth="1"/>
    <col min="16" max="16" width="14.5703125" customWidth="1"/>
  </cols>
  <sheetData>
    <row r="1" spans="1:17" ht="24.75" customHeight="1" x14ac:dyDescent="0.25">
      <c r="A1" s="209" t="s">
        <v>119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</row>
    <row r="2" spans="1:17" ht="12" customHeight="1" x14ac:dyDescent="0.25">
      <c r="A2" s="211" t="s">
        <v>47</v>
      </c>
      <c r="B2" s="207" t="s">
        <v>11</v>
      </c>
      <c r="C2" s="207" t="s">
        <v>43</v>
      </c>
      <c r="D2" s="214" t="s">
        <v>10</v>
      </c>
      <c r="E2" s="215"/>
      <c r="F2" s="20"/>
      <c r="G2" s="207" t="s">
        <v>44</v>
      </c>
      <c r="H2" s="214" t="s">
        <v>10</v>
      </c>
      <c r="I2" s="215"/>
      <c r="J2" s="20"/>
      <c r="K2" s="207" t="s">
        <v>45</v>
      </c>
      <c r="L2" s="214" t="s">
        <v>10</v>
      </c>
      <c r="M2" s="215"/>
      <c r="N2" s="20"/>
      <c r="O2" s="207" t="s">
        <v>12</v>
      </c>
      <c r="P2" s="207" t="s">
        <v>89</v>
      </c>
      <c r="Q2" s="207" t="s">
        <v>90</v>
      </c>
    </row>
    <row r="3" spans="1:17" ht="49.5" customHeight="1" x14ac:dyDescent="0.25">
      <c r="A3" s="212"/>
      <c r="B3" s="213"/>
      <c r="C3" s="213"/>
      <c r="D3" s="83">
        <v>2019</v>
      </c>
      <c r="E3" s="5">
        <v>2020</v>
      </c>
      <c r="F3" s="22"/>
      <c r="G3" s="213"/>
      <c r="H3" s="83">
        <v>2019</v>
      </c>
      <c r="I3" s="5">
        <v>2020</v>
      </c>
      <c r="J3" s="22"/>
      <c r="K3" s="213"/>
      <c r="L3" s="83">
        <v>2019</v>
      </c>
      <c r="M3" s="5">
        <v>2020</v>
      </c>
      <c r="N3" s="22"/>
      <c r="O3" s="213"/>
      <c r="P3" s="208"/>
      <c r="Q3" s="208"/>
    </row>
    <row r="4" spans="1:17" ht="21.75" customHeight="1" x14ac:dyDescent="0.25">
      <c r="A4" s="12" t="s">
        <v>0</v>
      </c>
      <c r="B4" s="6">
        <v>34</v>
      </c>
      <c r="C4" s="6">
        <v>1</v>
      </c>
      <c r="D4" s="6">
        <v>0</v>
      </c>
      <c r="E4" s="6">
        <v>1</v>
      </c>
      <c r="F4" s="21"/>
      <c r="G4" s="6">
        <v>4</v>
      </c>
      <c r="H4" s="6">
        <v>2</v>
      </c>
      <c r="I4" s="6">
        <v>2</v>
      </c>
      <c r="J4" s="21"/>
      <c r="K4" s="7">
        <v>0</v>
      </c>
      <c r="L4" s="7">
        <v>0</v>
      </c>
      <c r="M4" s="7">
        <v>0</v>
      </c>
      <c r="N4" s="19"/>
      <c r="O4" s="6">
        <v>29</v>
      </c>
      <c r="P4" s="69">
        <v>5</v>
      </c>
      <c r="Q4" s="37">
        <f>P4/B4*100</f>
        <v>14.705882352941178</v>
      </c>
    </row>
    <row r="5" spans="1:17" ht="12" customHeight="1" x14ac:dyDescent="0.25">
      <c r="A5" s="8" t="s">
        <v>1</v>
      </c>
      <c r="B5" s="9">
        <v>40</v>
      </c>
      <c r="C5" s="9">
        <v>3</v>
      </c>
      <c r="D5" s="9">
        <v>0</v>
      </c>
      <c r="E5" s="9">
        <v>3</v>
      </c>
      <c r="F5" s="9"/>
      <c r="G5" s="9">
        <v>2</v>
      </c>
      <c r="H5" s="9">
        <v>0</v>
      </c>
      <c r="I5" s="9">
        <v>2</v>
      </c>
      <c r="J5" s="9"/>
      <c r="K5" s="9">
        <v>6</v>
      </c>
      <c r="L5" s="9">
        <v>1</v>
      </c>
      <c r="M5" s="9">
        <v>5</v>
      </c>
      <c r="N5" s="9"/>
      <c r="O5" s="9">
        <v>33</v>
      </c>
      <c r="P5" s="69">
        <v>7</v>
      </c>
      <c r="Q5" s="37">
        <f t="shared" ref="Q5:Q18" si="0">P5/B5*100</f>
        <v>17.5</v>
      </c>
    </row>
    <row r="6" spans="1:17" ht="12" customHeight="1" x14ac:dyDescent="0.25">
      <c r="A6" s="91" t="s">
        <v>2</v>
      </c>
      <c r="B6" s="48">
        <v>90</v>
      </c>
      <c r="C6" s="48">
        <v>6</v>
      </c>
      <c r="D6" s="48">
        <v>1</v>
      </c>
      <c r="E6" s="48">
        <v>5</v>
      </c>
      <c r="F6" s="48"/>
      <c r="G6" s="48">
        <v>0</v>
      </c>
      <c r="H6" s="48">
        <v>0</v>
      </c>
      <c r="I6" s="48">
        <v>0</v>
      </c>
      <c r="J6" s="48"/>
      <c r="K6" s="48">
        <v>1</v>
      </c>
      <c r="L6" s="48">
        <v>0</v>
      </c>
      <c r="M6" s="48">
        <v>1</v>
      </c>
      <c r="N6" s="48"/>
      <c r="O6" s="48">
        <v>83</v>
      </c>
      <c r="P6" s="69">
        <v>7</v>
      </c>
      <c r="Q6" s="37">
        <f t="shared" si="0"/>
        <v>7.7777777777777777</v>
      </c>
    </row>
    <row r="7" spans="1:17" ht="12" customHeight="1" x14ac:dyDescent="0.25">
      <c r="A7" s="91" t="s">
        <v>3</v>
      </c>
      <c r="B7" s="48">
        <v>7903</v>
      </c>
      <c r="C7" s="48">
        <v>549</v>
      </c>
      <c r="D7" s="48">
        <v>141</v>
      </c>
      <c r="E7" s="48">
        <v>408</v>
      </c>
      <c r="F7" s="48"/>
      <c r="G7" s="48">
        <v>78</v>
      </c>
      <c r="H7" s="48">
        <v>25</v>
      </c>
      <c r="I7" s="48">
        <v>53</v>
      </c>
      <c r="J7" s="75"/>
      <c r="K7" s="75">
        <v>137</v>
      </c>
      <c r="L7" s="48">
        <v>31</v>
      </c>
      <c r="M7" s="48">
        <v>106</v>
      </c>
      <c r="N7" s="48"/>
      <c r="O7" s="48">
        <v>7249</v>
      </c>
      <c r="P7" s="69">
        <v>654</v>
      </c>
      <c r="Q7" s="37">
        <f t="shared" si="0"/>
        <v>8.2753384790585862</v>
      </c>
    </row>
    <row r="8" spans="1:17" s="31" customFormat="1" ht="12" customHeight="1" x14ac:dyDescent="0.25">
      <c r="A8" s="93" t="s">
        <v>93</v>
      </c>
      <c r="B8" s="81">
        <v>5532</v>
      </c>
      <c r="C8" s="81">
        <v>407</v>
      </c>
      <c r="D8" s="81">
        <v>101</v>
      </c>
      <c r="E8" s="81">
        <v>306</v>
      </c>
      <c r="F8" s="81"/>
      <c r="G8" s="81">
        <v>31</v>
      </c>
      <c r="H8" s="81">
        <v>7</v>
      </c>
      <c r="I8" s="81">
        <v>24</v>
      </c>
      <c r="J8" s="94"/>
      <c r="K8" s="94">
        <v>56</v>
      </c>
      <c r="L8" s="81">
        <v>11</v>
      </c>
      <c r="M8" s="81">
        <v>45</v>
      </c>
      <c r="N8" s="81"/>
      <c r="O8" s="81">
        <v>5087</v>
      </c>
      <c r="P8" s="90">
        <v>445</v>
      </c>
      <c r="Q8" s="42">
        <f t="shared" si="0"/>
        <v>8.04410701373825</v>
      </c>
    </row>
    <row r="9" spans="1:17" s="31" customFormat="1" ht="12" customHeight="1" x14ac:dyDescent="0.25">
      <c r="A9" s="93" t="s">
        <v>94</v>
      </c>
      <c r="B9" s="81">
        <v>1861</v>
      </c>
      <c r="C9" s="81">
        <v>106</v>
      </c>
      <c r="D9" s="81">
        <v>29</v>
      </c>
      <c r="E9" s="81">
        <v>77</v>
      </c>
      <c r="F9" s="81"/>
      <c r="G9" s="81">
        <v>27</v>
      </c>
      <c r="H9" s="81">
        <v>10</v>
      </c>
      <c r="I9" s="81">
        <v>17</v>
      </c>
      <c r="J9" s="94"/>
      <c r="K9" s="94">
        <v>48</v>
      </c>
      <c r="L9" s="81">
        <v>13</v>
      </c>
      <c r="M9" s="81">
        <v>35</v>
      </c>
      <c r="N9" s="81"/>
      <c r="O9" s="81">
        <v>1716</v>
      </c>
      <c r="P9" s="90">
        <v>145</v>
      </c>
      <c r="Q9" s="42">
        <f t="shared" si="0"/>
        <v>7.7915099408919941</v>
      </c>
    </row>
    <row r="10" spans="1:17" s="31" customFormat="1" ht="12" customHeight="1" x14ac:dyDescent="0.25">
      <c r="A10" s="93" t="s">
        <v>95</v>
      </c>
      <c r="B10" s="81">
        <v>510</v>
      </c>
      <c r="C10" s="81">
        <v>36</v>
      </c>
      <c r="D10" s="81">
        <v>11</v>
      </c>
      <c r="E10" s="81">
        <v>25</v>
      </c>
      <c r="F10" s="81"/>
      <c r="G10" s="81">
        <v>20</v>
      </c>
      <c r="H10" s="81">
        <v>8</v>
      </c>
      <c r="I10" s="81">
        <v>12</v>
      </c>
      <c r="J10" s="94"/>
      <c r="K10" s="94">
        <v>33</v>
      </c>
      <c r="L10" s="81">
        <v>7</v>
      </c>
      <c r="M10" s="81">
        <v>26</v>
      </c>
      <c r="N10" s="81"/>
      <c r="O10" s="81">
        <v>446</v>
      </c>
      <c r="P10" s="90">
        <v>64</v>
      </c>
      <c r="Q10" s="42">
        <f t="shared" si="0"/>
        <v>12.549019607843137</v>
      </c>
    </row>
    <row r="11" spans="1:17" ht="12" customHeight="1" x14ac:dyDescent="0.25">
      <c r="A11" s="91" t="s">
        <v>4</v>
      </c>
      <c r="B11" s="48">
        <v>594</v>
      </c>
      <c r="C11" s="48">
        <v>36</v>
      </c>
      <c r="D11" s="48">
        <v>8</v>
      </c>
      <c r="E11" s="48">
        <v>28</v>
      </c>
      <c r="F11" s="48"/>
      <c r="G11" s="48">
        <v>3</v>
      </c>
      <c r="H11" s="48">
        <v>0</v>
      </c>
      <c r="I11" s="48">
        <v>3</v>
      </c>
      <c r="J11" s="51"/>
      <c r="K11" s="51">
        <v>4</v>
      </c>
      <c r="L11" s="48">
        <v>0</v>
      </c>
      <c r="M11" s="48">
        <v>4</v>
      </c>
      <c r="N11" s="48"/>
      <c r="O11" s="48">
        <v>553</v>
      </c>
      <c r="P11" s="69">
        <v>41</v>
      </c>
      <c r="Q11" s="37">
        <f t="shared" si="0"/>
        <v>6.9023569023569031</v>
      </c>
    </row>
    <row r="12" spans="1:17" ht="12" customHeight="1" x14ac:dyDescent="0.25">
      <c r="A12" s="91" t="s">
        <v>50</v>
      </c>
      <c r="B12" s="48">
        <v>14</v>
      </c>
      <c r="C12" s="48">
        <v>1</v>
      </c>
      <c r="D12" s="48">
        <v>1</v>
      </c>
      <c r="E12" s="48">
        <v>0</v>
      </c>
      <c r="F12" s="48"/>
      <c r="G12" s="48">
        <v>0</v>
      </c>
      <c r="H12" s="48">
        <v>0</v>
      </c>
      <c r="I12" s="48">
        <v>0</v>
      </c>
      <c r="J12" s="47"/>
      <c r="K12" s="92">
        <v>1</v>
      </c>
      <c r="L12" s="89">
        <v>0</v>
      </c>
      <c r="M12" s="89">
        <v>1</v>
      </c>
      <c r="N12" s="89"/>
      <c r="O12" s="48">
        <v>13</v>
      </c>
      <c r="P12" s="69">
        <v>1</v>
      </c>
      <c r="Q12" s="37">
        <f t="shared" si="0"/>
        <v>7.1428571428571423</v>
      </c>
    </row>
    <row r="13" spans="1:17" ht="12" customHeight="1" x14ac:dyDescent="0.25">
      <c r="A13" s="91" t="s">
        <v>5</v>
      </c>
      <c r="B13" s="48">
        <v>191</v>
      </c>
      <c r="C13" s="48">
        <v>16</v>
      </c>
      <c r="D13" s="48">
        <v>7</v>
      </c>
      <c r="E13" s="48">
        <v>9</v>
      </c>
      <c r="F13" s="48"/>
      <c r="G13" s="48">
        <v>4</v>
      </c>
      <c r="H13" s="48">
        <v>0</v>
      </c>
      <c r="I13" s="48">
        <v>4</v>
      </c>
      <c r="J13" s="48"/>
      <c r="K13" s="48">
        <v>4</v>
      </c>
      <c r="L13" s="48">
        <v>0</v>
      </c>
      <c r="M13" s="48">
        <v>4</v>
      </c>
      <c r="N13" s="48"/>
      <c r="O13" s="48">
        <v>174</v>
      </c>
      <c r="P13" s="69">
        <v>17</v>
      </c>
      <c r="Q13" s="37">
        <f t="shared" si="0"/>
        <v>8.9005235602094235</v>
      </c>
    </row>
    <row r="14" spans="1:17" ht="12" customHeight="1" x14ac:dyDescent="0.25">
      <c r="A14" s="8" t="s">
        <v>49</v>
      </c>
      <c r="B14" s="9">
        <v>70</v>
      </c>
      <c r="C14" s="9">
        <v>14</v>
      </c>
      <c r="D14" s="9">
        <v>5</v>
      </c>
      <c r="E14" s="9">
        <v>9</v>
      </c>
      <c r="F14" s="9"/>
      <c r="G14" s="9">
        <v>4</v>
      </c>
      <c r="H14" s="9">
        <v>1</v>
      </c>
      <c r="I14" s="9">
        <v>3</v>
      </c>
      <c r="J14" s="9"/>
      <c r="K14" s="9">
        <v>8</v>
      </c>
      <c r="L14" s="9">
        <v>4</v>
      </c>
      <c r="M14" s="9">
        <v>4</v>
      </c>
      <c r="N14" s="9"/>
      <c r="O14" s="9">
        <v>53</v>
      </c>
      <c r="P14" s="69">
        <v>17</v>
      </c>
      <c r="Q14" s="37">
        <f t="shared" si="0"/>
        <v>24.285714285714285</v>
      </c>
    </row>
    <row r="15" spans="1:17" ht="12" customHeight="1" x14ac:dyDescent="0.25">
      <c r="A15" s="8" t="s">
        <v>6</v>
      </c>
      <c r="B15" s="9">
        <v>2377</v>
      </c>
      <c r="C15" s="9">
        <v>947</v>
      </c>
      <c r="D15" s="9">
        <v>171</v>
      </c>
      <c r="E15" s="9">
        <v>776</v>
      </c>
      <c r="F15" s="9"/>
      <c r="G15" s="9">
        <v>8</v>
      </c>
      <c r="H15" s="9">
        <v>0</v>
      </c>
      <c r="I15" s="9">
        <v>8</v>
      </c>
      <c r="J15" s="9"/>
      <c r="K15" s="9">
        <v>12</v>
      </c>
      <c r="L15" s="9">
        <v>1</v>
      </c>
      <c r="M15" s="9">
        <v>11</v>
      </c>
      <c r="N15" s="9"/>
      <c r="O15" s="9">
        <v>1425</v>
      </c>
      <c r="P15" s="69">
        <v>952</v>
      </c>
      <c r="Q15" s="37">
        <f t="shared" si="0"/>
        <v>40.050483803113167</v>
      </c>
    </row>
    <row r="16" spans="1:17" ht="12" customHeight="1" x14ac:dyDescent="0.25">
      <c r="A16" s="8" t="s">
        <v>7</v>
      </c>
      <c r="B16" s="9">
        <v>596</v>
      </c>
      <c r="C16" s="9">
        <v>93</v>
      </c>
      <c r="D16" s="9">
        <v>32</v>
      </c>
      <c r="E16" s="9">
        <v>61</v>
      </c>
      <c r="F16" s="9"/>
      <c r="G16" s="9">
        <v>5</v>
      </c>
      <c r="H16" s="9">
        <v>0</v>
      </c>
      <c r="I16" s="9">
        <v>5</v>
      </c>
      <c r="J16" s="9"/>
      <c r="K16" s="9">
        <v>8</v>
      </c>
      <c r="L16" s="9">
        <v>2</v>
      </c>
      <c r="M16" s="9">
        <v>6</v>
      </c>
      <c r="N16" s="9"/>
      <c r="O16" s="9">
        <v>498</v>
      </c>
      <c r="P16" s="69">
        <v>98</v>
      </c>
      <c r="Q16" s="37">
        <f t="shared" si="0"/>
        <v>16.44295302013423</v>
      </c>
    </row>
    <row r="17" spans="1:18" ht="12" customHeight="1" x14ac:dyDescent="0.25">
      <c r="A17" s="8" t="s">
        <v>8</v>
      </c>
      <c r="B17" s="9">
        <v>871</v>
      </c>
      <c r="C17" s="9">
        <v>187</v>
      </c>
      <c r="D17" s="9">
        <v>77</v>
      </c>
      <c r="E17" s="9">
        <v>110</v>
      </c>
      <c r="F17" s="9"/>
      <c r="G17" s="9">
        <v>7</v>
      </c>
      <c r="H17" s="9">
        <v>6</v>
      </c>
      <c r="I17" s="9">
        <v>1</v>
      </c>
      <c r="J17" s="9"/>
      <c r="K17" s="9">
        <v>11</v>
      </c>
      <c r="L17" s="9">
        <v>5</v>
      </c>
      <c r="M17" s="9">
        <v>6</v>
      </c>
      <c r="N17" s="9"/>
      <c r="O17" s="9">
        <v>673</v>
      </c>
      <c r="P17" s="69">
        <v>198</v>
      </c>
      <c r="Q17" s="37">
        <f t="shared" si="0"/>
        <v>22.732491389207805</v>
      </c>
    </row>
    <row r="18" spans="1:18" ht="12" customHeight="1" x14ac:dyDescent="0.25">
      <c r="A18" s="10" t="s">
        <v>9</v>
      </c>
      <c r="B18" s="11">
        <v>12780</v>
      </c>
      <c r="C18" s="11">
        <v>1853</v>
      </c>
      <c r="D18" s="11">
        <v>443</v>
      </c>
      <c r="E18" s="11">
        <v>1410</v>
      </c>
      <c r="F18" s="11"/>
      <c r="G18" s="11">
        <v>115</v>
      </c>
      <c r="H18" s="11">
        <v>34</v>
      </c>
      <c r="I18" s="11">
        <v>81</v>
      </c>
      <c r="J18" s="11"/>
      <c r="K18" s="11">
        <v>192</v>
      </c>
      <c r="L18" s="11">
        <v>44</v>
      </c>
      <c r="M18" s="11">
        <v>148</v>
      </c>
      <c r="N18" s="11"/>
      <c r="O18" s="11">
        <v>10783</v>
      </c>
      <c r="P18" s="71">
        <v>1997</v>
      </c>
      <c r="Q18" s="38">
        <f t="shared" si="0"/>
        <v>15.625978090766823</v>
      </c>
    </row>
    <row r="19" spans="1:18" ht="12" customHeight="1" x14ac:dyDescent="0.25">
      <c r="A19" s="4" t="s">
        <v>68</v>
      </c>
    </row>
    <row r="20" spans="1:18" ht="32.25" customHeight="1" x14ac:dyDescent="0.25">
      <c r="A20" s="205" t="s">
        <v>67</v>
      </c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109"/>
    </row>
  </sheetData>
  <mergeCells count="13">
    <mergeCell ref="A20:Q20"/>
    <mergeCell ref="P2:P3"/>
    <mergeCell ref="Q2:Q3"/>
    <mergeCell ref="A1:O1"/>
    <mergeCell ref="A2:A3"/>
    <mergeCell ref="B2:B3"/>
    <mergeCell ref="C2:C3"/>
    <mergeCell ref="D2:E2"/>
    <mergeCell ref="G2:G3"/>
    <mergeCell ref="H2:I2"/>
    <mergeCell ref="K2:K3"/>
    <mergeCell ref="L2:M2"/>
    <mergeCell ref="O2:O3"/>
  </mergeCells>
  <pageMargins left="7.874015748031496E-2" right="0.11811023622047245" top="0.39370078740157483" bottom="0.39370078740157483" header="0.51181102362204722" footer="0.51181102362204722"/>
  <pageSetup paperSize="9" scale="90" orientation="landscape" r:id="rId1"/>
  <headerFooter>
    <oddFooter>&amp;L&amp;8ISTITUTO NAZIONALE DI STATISTICA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33"/>
  <sheetViews>
    <sheetView zoomScaleNormal="100" workbookViewId="0"/>
  </sheetViews>
  <sheetFormatPr defaultRowHeight="15" x14ac:dyDescent="0.25"/>
  <cols>
    <col min="1" max="1" width="20.28515625" customWidth="1"/>
    <col min="2" max="4" width="10.7109375" customWidth="1"/>
    <col min="5" max="5" width="1.42578125" customWidth="1"/>
    <col min="6" max="6" width="10.5703125" customWidth="1"/>
    <col min="8" max="8" width="14.140625" customWidth="1"/>
  </cols>
  <sheetData>
    <row r="1" spans="1:18" ht="22.5" customHeight="1" x14ac:dyDescent="0.25">
      <c r="A1" s="68" t="s">
        <v>121</v>
      </c>
    </row>
    <row r="2" spans="1:18" ht="36" customHeight="1" x14ac:dyDescent="0.25">
      <c r="A2" s="218" t="s">
        <v>46</v>
      </c>
      <c r="B2" s="207" t="s">
        <v>11</v>
      </c>
      <c r="C2" s="264" t="s">
        <v>77</v>
      </c>
      <c r="D2" s="264" t="s">
        <v>74</v>
      </c>
      <c r="E2" s="112"/>
      <c r="F2" s="266" t="s">
        <v>56</v>
      </c>
      <c r="G2" s="266"/>
      <c r="H2" s="266"/>
      <c r="I2" s="268" t="s">
        <v>96</v>
      </c>
      <c r="J2" s="269"/>
      <c r="K2" s="268" t="s">
        <v>97</v>
      </c>
      <c r="L2" s="269"/>
      <c r="M2" s="268" t="s">
        <v>98</v>
      </c>
      <c r="N2" s="269"/>
      <c r="O2" s="268" t="s">
        <v>99</v>
      </c>
      <c r="P2" s="269"/>
      <c r="Q2" s="268" t="s">
        <v>100</v>
      </c>
      <c r="R2" s="269"/>
    </row>
    <row r="3" spans="1:18" ht="43.5" customHeight="1" x14ac:dyDescent="0.25">
      <c r="A3" s="219"/>
      <c r="B3" s="208"/>
      <c r="C3" s="265"/>
      <c r="D3" s="265"/>
      <c r="E3" s="99"/>
      <c r="F3" s="59" t="s">
        <v>54</v>
      </c>
      <c r="G3" s="79" t="s">
        <v>78</v>
      </c>
      <c r="H3" s="79" t="s">
        <v>79</v>
      </c>
      <c r="I3" s="80" t="s">
        <v>54</v>
      </c>
      <c r="J3" s="80" t="s">
        <v>55</v>
      </c>
      <c r="K3" s="80" t="s">
        <v>54</v>
      </c>
      <c r="L3" s="80" t="s">
        <v>55</v>
      </c>
      <c r="M3" s="80" t="s">
        <v>54</v>
      </c>
      <c r="N3" s="80" t="s">
        <v>55</v>
      </c>
      <c r="O3" s="80" t="s">
        <v>54</v>
      </c>
      <c r="P3" s="80" t="s">
        <v>55</v>
      </c>
      <c r="Q3" s="80" t="s">
        <v>54</v>
      </c>
      <c r="R3" s="80" t="s">
        <v>55</v>
      </c>
    </row>
    <row r="4" spans="1:18" x14ac:dyDescent="0.25">
      <c r="A4" s="27" t="s">
        <v>13</v>
      </c>
      <c r="B4" s="9">
        <v>1645</v>
      </c>
      <c r="C4" s="9">
        <v>1337</v>
      </c>
      <c r="D4" s="9">
        <v>360</v>
      </c>
      <c r="E4" s="21"/>
      <c r="F4" s="9">
        <v>220</v>
      </c>
      <c r="G4" s="35">
        <f>F4/C4*100</f>
        <v>16.454749439042633</v>
      </c>
      <c r="H4" s="35">
        <f>F4/D4*100</f>
        <v>61.111111111111114</v>
      </c>
      <c r="I4" s="21">
        <v>149</v>
      </c>
      <c r="J4" s="40">
        <f>I4/F4*100</f>
        <v>67.72727272727272</v>
      </c>
      <c r="K4" s="101">
        <v>187</v>
      </c>
      <c r="L4" s="82">
        <f>K4/F4*100</f>
        <v>85</v>
      </c>
      <c r="M4" s="101">
        <v>102</v>
      </c>
      <c r="N4" s="82">
        <f>M4/F4*100</f>
        <v>46.36363636363636</v>
      </c>
      <c r="O4" s="101">
        <v>160</v>
      </c>
      <c r="P4" s="82">
        <f>O4/F4*100</f>
        <v>72.727272727272734</v>
      </c>
      <c r="Q4" s="101">
        <v>125</v>
      </c>
      <c r="R4" s="82">
        <f>Q4/F4*100</f>
        <v>56.81818181818182</v>
      </c>
    </row>
    <row r="5" spans="1:18" x14ac:dyDescent="0.25">
      <c r="A5" s="14" t="s">
        <v>14</v>
      </c>
      <c r="B5" s="9">
        <v>124</v>
      </c>
      <c r="C5" s="9">
        <v>98</v>
      </c>
      <c r="D5" s="9">
        <v>37</v>
      </c>
      <c r="E5" s="9"/>
      <c r="F5" s="9">
        <v>27</v>
      </c>
      <c r="G5" s="35">
        <f t="shared" ref="G5:G32" si="0">F5/C5*100</f>
        <v>27.551020408163261</v>
      </c>
      <c r="H5" s="35">
        <f t="shared" ref="H5:H32" si="1">F5/D5*100</f>
        <v>72.972972972972968</v>
      </c>
      <c r="I5" s="9">
        <v>19</v>
      </c>
      <c r="J5" s="35">
        <f t="shared" ref="J5:J32" si="2">I5/F5*100</f>
        <v>70.370370370370367</v>
      </c>
      <c r="K5" s="101">
        <v>16</v>
      </c>
      <c r="L5" s="82">
        <f t="shared" ref="L5:L32" si="3">K5/F5*100</f>
        <v>59.259259259259252</v>
      </c>
      <c r="M5" s="101">
        <v>9</v>
      </c>
      <c r="N5" s="82">
        <f t="shared" ref="N5:N32" si="4">M5/F5*100</f>
        <v>33.333333333333329</v>
      </c>
      <c r="O5" s="101">
        <v>19</v>
      </c>
      <c r="P5" s="82">
        <f t="shared" ref="P5:P32" si="5">O5/F5*100</f>
        <v>70.370370370370367</v>
      </c>
      <c r="Q5" s="101">
        <v>13</v>
      </c>
      <c r="R5" s="82">
        <f t="shared" ref="R5:R32" si="6">Q5/F5*100</f>
        <v>48.148148148148145</v>
      </c>
    </row>
    <row r="6" spans="1:18" x14ac:dyDescent="0.25">
      <c r="A6" s="14" t="s">
        <v>15</v>
      </c>
      <c r="B6" s="9">
        <v>382</v>
      </c>
      <c r="C6" s="9">
        <v>320</v>
      </c>
      <c r="D6" s="9">
        <v>89</v>
      </c>
      <c r="E6" s="9"/>
      <c r="F6" s="9">
        <v>54</v>
      </c>
      <c r="G6" s="35">
        <f t="shared" si="0"/>
        <v>16.875</v>
      </c>
      <c r="H6" s="35">
        <f t="shared" si="1"/>
        <v>60.674157303370791</v>
      </c>
      <c r="I6" s="9">
        <v>28</v>
      </c>
      <c r="J6" s="35">
        <f t="shared" si="2"/>
        <v>51.851851851851848</v>
      </c>
      <c r="K6" s="101">
        <v>40</v>
      </c>
      <c r="L6" s="82">
        <f t="shared" si="3"/>
        <v>74.074074074074076</v>
      </c>
      <c r="M6" s="101">
        <v>22</v>
      </c>
      <c r="N6" s="82">
        <f t="shared" si="4"/>
        <v>40.74074074074074</v>
      </c>
      <c r="O6" s="101">
        <v>33</v>
      </c>
      <c r="P6" s="82">
        <f t="shared" si="5"/>
        <v>61.111111111111114</v>
      </c>
      <c r="Q6" s="101">
        <v>24</v>
      </c>
      <c r="R6" s="82">
        <f t="shared" si="6"/>
        <v>44.444444444444443</v>
      </c>
    </row>
    <row r="7" spans="1:18" x14ac:dyDescent="0.25">
      <c r="A7" s="14" t="s">
        <v>16</v>
      </c>
      <c r="B7" s="9">
        <v>2045</v>
      </c>
      <c r="C7" s="9">
        <v>1610</v>
      </c>
      <c r="D7" s="9">
        <v>540</v>
      </c>
      <c r="E7" s="9"/>
      <c r="F7" s="9">
        <v>320</v>
      </c>
      <c r="G7" s="35">
        <f t="shared" si="0"/>
        <v>19.875776397515526</v>
      </c>
      <c r="H7" s="35">
        <f t="shared" si="1"/>
        <v>59.259259259259252</v>
      </c>
      <c r="I7" s="9">
        <v>220</v>
      </c>
      <c r="J7" s="35">
        <f t="shared" si="2"/>
        <v>68.75</v>
      </c>
      <c r="K7" s="101">
        <v>253</v>
      </c>
      <c r="L7" s="82">
        <f t="shared" si="3"/>
        <v>79.0625</v>
      </c>
      <c r="M7" s="101">
        <v>117</v>
      </c>
      <c r="N7" s="82">
        <f t="shared" si="4"/>
        <v>36.5625</v>
      </c>
      <c r="O7" s="101">
        <v>187</v>
      </c>
      <c r="P7" s="82">
        <f t="shared" si="5"/>
        <v>58.4375</v>
      </c>
      <c r="Q7" s="101">
        <v>160</v>
      </c>
      <c r="R7" s="82">
        <f t="shared" si="6"/>
        <v>50</v>
      </c>
    </row>
    <row r="8" spans="1:18" x14ac:dyDescent="0.25">
      <c r="A8" s="14" t="s">
        <v>17</v>
      </c>
      <c r="B8" s="9">
        <v>501</v>
      </c>
      <c r="C8" s="9">
        <f>C10+C9</f>
        <v>428</v>
      </c>
      <c r="D8" s="9">
        <f>D10+D9</f>
        <v>251</v>
      </c>
      <c r="E8" s="9"/>
      <c r="F8" s="9">
        <f>F9+F10</f>
        <v>110</v>
      </c>
      <c r="G8" s="35">
        <f t="shared" si="0"/>
        <v>25.700934579439249</v>
      </c>
      <c r="H8" s="35">
        <f t="shared" si="1"/>
        <v>43.82470119521912</v>
      </c>
      <c r="I8" s="9">
        <v>75</v>
      </c>
      <c r="J8" s="35">
        <f t="shared" si="2"/>
        <v>68.181818181818173</v>
      </c>
      <c r="K8" s="101">
        <v>68</v>
      </c>
      <c r="L8" s="82">
        <f t="shared" si="3"/>
        <v>61.818181818181813</v>
      </c>
      <c r="M8" s="101">
        <v>66</v>
      </c>
      <c r="N8" s="82">
        <f t="shared" si="4"/>
        <v>60</v>
      </c>
      <c r="O8" s="101">
        <v>84</v>
      </c>
      <c r="P8" s="82">
        <f t="shared" si="5"/>
        <v>76.363636363636374</v>
      </c>
      <c r="Q8" s="101">
        <v>66</v>
      </c>
      <c r="R8" s="82">
        <f t="shared" si="6"/>
        <v>60</v>
      </c>
    </row>
    <row r="9" spans="1:18" x14ac:dyDescent="0.25">
      <c r="A9" s="16" t="s">
        <v>18</v>
      </c>
      <c r="B9" s="34">
        <v>214</v>
      </c>
      <c r="C9" s="34">
        <v>182</v>
      </c>
      <c r="D9" s="34">
        <v>104</v>
      </c>
      <c r="E9" s="34"/>
      <c r="F9" s="34">
        <v>31</v>
      </c>
      <c r="G9" s="35">
        <f t="shared" si="0"/>
        <v>17.032967032967033</v>
      </c>
      <c r="H9" s="35">
        <f t="shared" si="1"/>
        <v>29.807692307692307</v>
      </c>
      <c r="I9" s="34">
        <v>18</v>
      </c>
      <c r="J9" s="35">
        <f t="shared" si="2"/>
        <v>58.064516129032263</v>
      </c>
      <c r="K9" s="101">
        <v>17</v>
      </c>
      <c r="L9" s="82">
        <f t="shared" si="3"/>
        <v>54.838709677419352</v>
      </c>
      <c r="M9" s="101">
        <v>20</v>
      </c>
      <c r="N9" s="82">
        <f t="shared" si="4"/>
        <v>64.516129032258064</v>
      </c>
      <c r="O9" s="101">
        <v>25</v>
      </c>
      <c r="P9" s="82">
        <f t="shared" si="5"/>
        <v>80.645161290322577</v>
      </c>
      <c r="Q9" s="101">
        <v>20</v>
      </c>
      <c r="R9" s="82">
        <f t="shared" si="6"/>
        <v>64.516129032258064</v>
      </c>
    </row>
    <row r="10" spans="1:18" x14ac:dyDescent="0.25">
      <c r="A10" s="16" t="s">
        <v>19</v>
      </c>
      <c r="B10" s="34">
        <v>287</v>
      </c>
      <c r="C10" s="34">
        <v>246</v>
      </c>
      <c r="D10" s="34">
        <v>147</v>
      </c>
      <c r="E10" s="34"/>
      <c r="F10" s="34">
        <v>79</v>
      </c>
      <c r="G10" s="35">
        <f t="shared" si="0"/>
        <v>32.113821138211385</v>
      </c>
      <c r="H10" s="35">
        <f t="shared" si="1"/>
        <v>53.741496598639458</v>
      </c>
      <c r="I10" s="34">
        <v>57</v>
      </c>
      <c r="J10" s="35">
        <f t="shared" si="2"/>
        <v>72.151898734177209</v>
      </c>
      <c r="K10" s="101">
        <v>51</v>
      </c>
      <c r="L10" s="82">
        <f t="shared" si="3"/>
        <v>64.556962025316452</v>
      </c>
      <c r="M10" s="101">
        <v>46</v>
      </c>
      <c r="N10" s="82">
        <f t="shared" si="4"/>
        <v>58.22784810126582</v>
      </c>
      <c r="O10" s="101">
        <v>59</v>
      </c>
      <c r="P10" s="82">
        <f t="shared" si="5"/>
        <v>74.683544303797461</v>
      </c>
      <c r="Q10" s="101">
        <v>46</v>
      </c>
      <c r="R10" s="82">
        <f t="shared" si="6"/>
        <v>58.22784810126582</v>
      </c>
    </row>
    <row r="11" spans="1:18" x14ac:dyDescent="0.25">
      <c r="A11" s="14" t="s">
        <v>20</v>
      </c>
      <c r="B11" s="9">
        <v>961</v>
      </c>
      <c r="C11" s="9">
        <v>791</v>
      </c>
      <c r="D11" s="9">
        <v>390</v>
      </c>
      <c r="E11" s="9"/>
      <c r="F11" s="9">
        <v>202</v>
      </c>
      <c r="G11" s="35">
        <f t="shared" si="0"/>
        <v>25.53729456384324</v>
      </c>
      <c r="H11" s="35">
        <f t="shared" si="1"/>
        <v>51.794871794871803</v>
      </c>
      <c r="I11" s="9">
        <v>133</v>
      </c>
      <c r="J11" s="35">
        <f t="shared" si="2"/>
        <v>65.841584158415841</v>
      </c>
      <c r="K11" s="101">
        <v>150</v>
      </c>
      <c r="L11" s="82">
        <f t="shared" si="3"/>
        <v>74.257425742574256</v>
      </c>
      <c r="M11" s="101">
        <v>76</v>
      </c>
      <c r="N11" s="82">
        <f t="shared" si="4"/>
        <v>37.623762376237622</v>
      </c>
      <c r="O11" s="101">
        <v>148</v>
      </c>
      <c r="P11" s="82">
        <f t="shared" si="5"/>
        <v>73.267326732673268</v>
      </c>
      <c r="Q11" s="101">
        <v>103</v>
      </c>
      <c r="R11" s="82">
        <f t="shared" si="6"/>
        <v>50.990099009900987</v>
      </c>
    </row>
    <row r="12" spans="1:18" x14ac:dyDescent="0.25">
      <c r="A12" s="14" t="s">
        <v>21</v>
      </c>
      <c r="B12" s="9">
        <v>377</v>
      </c>
      <c r="C12" s="9">
        <v>322</v>
      </c>
      <c r="D12" s="9">
        <v>130</v>
      </c>
      <c r="E12" s="9"/>
      <c r="F12" s="9">
        <v>72</v>
      </c>
      <c r="G12" s="35">
        <f t="shared" si="0"/>
        <v>22.36024844720497</v>
      </c>
      <c r="H12" s="35">
        <f t="shared" si="1"/>
        <v>55.384615384615387</v>
      </c>
      <c r="I12" s="9">
        <v>48</v>
      </c>
      <c r="J12" s="35">
        <f t="shared" si="2"/>
        <v>66.666666666666657</v>
      </c>
      <c r="K12" s="101">
        <v>51</v>
      </c>
      <c r="L12" s="82">
        <f t="shared" si="3"/>
        <v>70.833333333333343</v>
      </c>
      <c r="M12" s="101">
        <v>21</v>
      </c>
      <c r="N12" s="82">
        <f t="shared" si="4"/>
        <v>29.166666666666668</v>
      </c>
      <c r="O12" s="101">
        <v>49</v>
      </c>
      <c r="P12" s="82">
        <f t="shared" si="5"/>
        <v>68.055555555555557</v>
      </c>
      <c r="Q12" s="101">
        <v>31</v>
      </c>
      <c r="R12" s="82">
        <f t="shared" si="6"/>
        <v>43.055555555555557</v>
      </c>
    </row>
    <row r="13" spans="1:18" x14ac:dyDescent="0.25">
      <c r="A13" s="14" t="s">
        <v>22</v>
      </c>
      <c r="B13" s="9">
        <v>674</v>
      </c>
      <c r="C13" s="9">
        <v>553</v>
      </c>
      <c r="D13" s="9">
        <v>280</v>
      </c>
      <c r="E13" s="9"/>
      <c r="F13" s="9">
        <v>94</v>
      </c>
      <c r="G13" s="35">
        <f t="shared" si="0"/>
        <v>16.998191681735985</v>
      </c>
      <c r="H13" s="35">
        <f t="shared" si="1"/>
        <v>33.571428571428569</v>
      </c>
      <c r="I13" s="9">
        <v>57</v>
      </c>
      <c r="J13" s="35">
        <f t="shared" si="2"/>
        <v>60.638297872340431</v>
      </c>
      <c r="K13" s="101">
        <v>68</v>
      </c>
      <c r="L13" s="82">
        <f t="shared" si="3"/>
        <v>72.340425531914903</v>
      </c>
      <c r="M13" s="101">
        <v>34</v>
      </c>
      <c r="N13" s="82">
        <f t="shared" si="4"/>
        <v>36.170212765957451</v>
      </c>
      <c r="O13" s="101">
        <v>65</v>
      </c>
      <c r="P13" s="82">
        <f t="shared" si="5"/>
        <v>69.148936170212778</v>
      </c>
      <c r="Q13" s="101">
        <v>41</v>
      </c>
      <c r="R13" s="82">
        <f t="shared" si="6"/>
        <v>43.61702127659575</v>
      </c>
    </row>
    <row r="14" spans="1:18" x14ac:dyDescent="0.25">
      <c r="A14" s="14" t="s">
        <v>23</v>
      </c>
      <c r="B14" s="9">
        <v>585</v>
      </c>
      <c r="C14" s="9">
        <v>489</v>
      </c>
      <c r="D14" s="9">
        <v>219</v>
      </c>
      <c r="E14" s="9"/>
      <c r="F14" s="9">
        <v>93</v>
      </c>
      <c r="G14" s="35">
        <f t="shared" si="0"/>
        <v>19.018404907975462</v>
      </c>
      <c r="H14" s="35">
        <f t="shared" si="1"/>
        <v>42.465753424657535</v>
      </c>
      <c r="I14" s="9">
        <v>62</v>
      </c>
      <c r="J14" s="35">
        <f t="shared" si="2"/>
        <v>66.666666666666657</v>
      </c>
      <c r="K14" s="101">
        <v>67</v>
      </c>
      <c r="L14" s="82">
        <f t="shared" si="3"/>
        <v>72.043010752688176</v>
      </c>
      <c r="M14" s="101">
        <v>32</v>
      </c>
      <c r="N14" s="82">
        <f t="shared" si="4"/>
        <v>34.408602150537639</v>
      </c>
      <c r="O14" s="101">
        <v>66</v>
      </c>
      <c r="P14" s="82">
        <f t="shared" si="5"/>
        <v>70.967741935483872</v>
      </c>
      <c r="Q14" s="101">
        <v>48</v>
      </c>
      <c r="R14" s="82">
        <f t="shared" si="6"/>
        <v>51.612903225806448</v>
      </c>
    </row>
    <row r="15" spans="1:18" x14ac:dyDescent="0.25">
      <c r="A15" s="14" t="s">
        <v>24</v>
      </c>
      <c r="B15" s="9">
        <v>174</v>
      </c>
      <c r="C15" s="9">
        <v>143</v>
      </c>
      <c r="D15" s="9">
        <v>54</v>
      </c>
      <c r="E15" s="9"/>
      <c r="F15" s="9">
        <v>29</v>
      </c>
      <c r="G15" s="35">
        <f t="shared" si="0"/>
        <v>20.27972027972028</v>
      </c>
      <c r="H15" s="35">
        <f t="shared" si="1"/>
        <v>53.703703703703709</v>
      </c>
      <c r="I15" s="9">
        <v>14</v>
      </c>
      <c r="J15" s="35">
        <f t="shared" si="2"/>
        <v>48.275862068965516</v>
      </c>
      <c r="K15" s="101">
        <v>21</v>
      </c>
      <c r="L15" s="82">
        <f t="shared" si="3"/>
        <v>72.41379310344827</v>
      </c>
      <c r="M15" s="101">
        <v>5</v>
      </c>
      <c r="N15" s="82">
        <f t="shared" si="4"/>
        <v>17.241379310344829</v>
      </c>
      <c r="O15" s="101">
        <v>12</v>
      </c>
      <c r="P15" s="82">
        <f t="shared" si="5"/>
        <v>41.379310344827587</v>
      </c>
      <c r="Q15" s="101">
        <v>8</v>
      </c>
      <c r="R15" s="82">
        <f t="shared" si="6"/>
        <v>27.586206896551722</v>
      </c>
    </row>
    <row r="16" spans="1:18" x14ac:dyDescent="0.25">
      <c r="A16" s="14" t="s">
        <v>25</v>
      </c>
      <c r="B16" s="9">
        <v>394</v>
      </c>
      <c r="C16" s="9">
        <v>327</v>
      </c>
      <c r="D16" s="9">
        <v>91</v>
      </c>
      <c r="E16" s="9"/>
      <c r="F16" s="9">
        <v>75</v>
      </c>
      <c r="G16" s="35">
        <f t="shared" si="0"/>
        <v>22.935779816513762</v>
      </c>
      <c r="H16" s="35">
        <f t="shared" si="1"/>
        <v>82.417582417582409</v>
      </c>
      <c r="I16" s="9">
        <v>50</v>
      </c>
      <c r="J16" s="35">
        <f t="shared" si="2"/>
        <v>66.666666666666657</v>
      </c>
      <c r="K16" s="101">
        <v>58</v>
      </c>
      <c r="L16" s="82">
        <f t="shared" si="3"/>
        <v>77.333333333333329</v>
      </c>
      <c r="M16" s="101">
        <v>26</v>
      </c>
      <c r="N16" s="82">
        <f t="shared" si="4"/>
        <v>34.666666666666671</v>
      </c>
      <c r="O16" s="101">
        <v>49</v>
      </c>
      <c r="P16" s="82">
        <f t="shared" si="5"/>
        <v>65.333333333333329</v>
      </c>
      <c r="Q16" s="101">
        <v>39</v>
      </c>
      <c r="R16" s="82">
        <f t="shared" si="6"/>
        <v>52</v>
      </c>
    </row>
    <row r="17" spans="1:18" x14ac:dyDescent="0.25">
      <c r="A17" s="14" t="s">
        <v>26</v>
      </c>
      <c r="B17" s="9">
        <v>808</v>
      </c>
      <c r="C17" s="9">
        <v>617</v>
      </c>
      <c r="D17" s="9">
        <v>174</v>
      </c>
      <c r="E17" s="9"/>
      <c r="F17" s="9">
        <v>120</v>
      </c>
      <c r="G17" s="35">
        <f t="shared" si="0"/>
        <v>19.448946515397083</v>
      </c>
      <c r="H17" s="35">
        <f t="shared" si="1"/>
        <v>68.965517241379317</v>
      </c>
      <c r="I17" s="9">
        <v>69</v>
      </c>
      <c r="J17" s="35">
        <f t="shared" si="2"/>
        <v>57.499999999999993</v>
      </c>
      <c r="K17" s="101">
        <v>85</v>
      </c>
      <c r="L17" s="82">
        <f t="shared" si="3"/>
        <v>70.833333333333343</v>
      </c>
      <c r="M17" s="101">
        <v>46</v>
      </c>
      <c r="N17" s="82">
        <f t="shared" si="4"/>
        <v>38.333333333333336</v>
      </c>
      <c r="O17" s="101">
        <v>70</v>
      </c>
      <c r="P17" s="82">
        <f t="shared" si="5"/>
        <v>58.333333333333336</v>
      </c>
      <c r="Q17" s="101">
        <v>56</v>
      </c>
      <c r="R17" s="82">
        <f t="shared" si="6"/>
        <v>46.666666666666664</v>
      </c>
    </row>
    <row r="18" spans="1:18" x14ac:dyDescent="0.25">
      <c r="A18" s="14" t="s">
        <v>27</v>
      </c>
      <c r="B18" s="9">
        <v>460</v>
      </c>
      <c r="C18" s="9">
        <v>349</v>
      </c>
      <c r="D18" s="9">
        <v>86</v>
      </c>
      <c r="E18" s="9"/>
      <c r="F18" s="9">
        <v>65</v>
      </c>
      <c r="G18" s="35">
        <f t="shared" si="0"/>
        <v>18.624641833810887</v>
      </c>
      <c r="H18" s="35">
        <f t="shared" si="1"/>
        <v>75.581395348837205</v>
      </c>
      <c r="I18" s="9">
        <v>37</v>
      </c>
      <c r="J18" s="35">
        <f t="shared" si="2"/>
        <v>56.92307692307692</v>
      </c>
      <c r="K18" s="101">
        <v>49</v>
      </c>
      <c r="L18" s="82">
        <f t="shared" si="3"/>
        <v>75.384615384615387</v>
      </c>
      <c r="M18" s="101">
        <v>29</v>
      </c>
      <c r="N18" s="82">
        <f t="shared" si="4"/>
        <v>44.61538461538462</v>
      </c>
      <c r="O18" s="101">
        <v>46</v>
      </c>
      <c r="P18" s="82">
        <f t="shared" si="5"/>
        <v>70.769230769230774</v>
      </c>
      <c r="Q18" s="101">
        <v>35</v>
      </c>
      <c r="R18" s="82">
        <f t="shared" si="6"/>
        <v>53.846153846153847</v>
      </c>
    </row>
    <row r="19" spans="1:18" x14ac:dyDescent="0.25">
      <c r="A19" s="14" t="s">
        <v>28</v>
      </c>
      <c r="B19" s="9">
        <v>217</v>
      </c>
      <c r="C19" s="9">
        <v>153</v>
      </c>
      <c r="D19" s="9">
        <v>27</v>
      </c>
      <c r="E19" s="9"/>
      <c r="F19" s="9">
        <v>25</v>
      </c>
      <c r="G19" s="35">
        <f t="shared" si="0"/>
        <v>16.33986928104575</v>
      </c>
      <c r="H19" s="35">
        <f t="shared" si="1"/>
        <v>92.592592592592595</v>
      </c>
      <c r="I19" s="9">
        <v>13</v>
      </c>
      <c r="J19" s="35">
        <f t="shared" si="2"/>
        <v>52</v>
      </c>
      <c r="K19" s="101">
        <v>16</v>
      </c>
      <c r="L19" s="82">
        <f t="shared" si="3"/>
        <v>64</v>
      </c>
      <c r="M19" s="101">
        <v>9</v>
      </c>
      <c r="N19" s="82">
        <f t="shared" si="4"/>
        <v>36</v>
      </c>
      <c r="O19" s="101">
        <v>12</v>
      </c>
      <c r="P19" s="82">
        <f t="shared" si="5"/>
        <v>48</v>
      </c>
      <c r="Q19" s="101">
        <v>13</v>
      </c>
      <c r="R19" s="82">
        <f t="shared" si="6"/>
        <v>52</v>
      </c>
    </row>
    <row r="20" spans="1:18" x14ac:dyDescent="0.25">
      <c r="A20" s="14" t="s">
        <v>29</v>
      </c>
      <c r="B20" s="9">
        <v>810</v>
      </c>
      <c r="C20" s="9">
        <v>654</v>
      </c>
      <c r="D20" s="9">
        <v>174</v>
      </c>
      <c r="E20" s="9"/>
      <c r="F20" s="9">
        <v>97</v>
      </c>
      <c r="G20" s="35">
        <f t="shared" si="0"/>
        <v>14.831804281345565</v>
      </c>
      <c r="H20" s="35">
        <f t="shared" si="1"/>
        <v>55.747126436781613</v>
      </c>
      <c r="I20" s="9">
        <v>54</v>
      </c>
      <c r="J20" s="35">
        <f t="shared" si="2"/>
        <v>55.670103092783506</v>
      </c>
      <c r="K20" s="101">
        <v>66</v>
      </c>
      <c r="L20" s="82">
        <f t="shared" si="3"/>
        <v>68.041237113402062</v>
      </c>
      <c r="M20" s="101">
        <v>49</v>
      </c>
      <c r="N20" s="82">
        <f t="shared" si="4"/>
        <v>50.515463917525771</v>
      </c>
      <c r="O20" s="101">
        <v>61</v>
      </c>
      <c r="P20" s="82">
        <f t="shared" si="5"/>
        <v>62.886597938144327</v>
      </c>
      <c r="Q20" s="101">
        <v>56</v>
      </c>
      <c r="R20" s="82">
        <f t="shared" si="6"/>
        <v>57.731958762886592</v>
      </c>
    </row>
    <row r="21" spans="1:18" x14ac:dyDescent="0.25">
      <c r="A21" s="14" t="s">
        <v>30</v>
      </c>
      <c r="B21" s="9">
        <v>489</v>
      </c>
      <c r="C21" s="9">
        <v>378</v>
      </c>
      <c r="D21" s="9">
        <v>107</v>
      </c>
      <c r="E21" s="9"/>
      <c r="F21" s="9">
        <v>79</v>
      </c>
      <c r="G21" s="35">
        <f t="shared" si="0"/>
        <v>20.899470899470899</v>
      </c>
      <c r="H21" s="35">
        <f t="shared" si="1"/>
        <v>73.831775700934571</v>
      </c>
      <c r="I21" s="9">
        <v>49</v>
      </c>
      <c r="J21" s="35">
        <f t="shared" si="2"/>
        <v>62.025316455696199</v>
      </c>
      <c r="K21" s="101">
        <v>53</v>
      </c>
      <c r="L21" s="82">
        <f t="shared" si="3"/>
        <v>67.088607594936718</v>
      </c>
      <c r="M21" s="101">
        <v>37</v>
      </c>
      <c r="N21" s="82">
        <f t="shared" si="4"/>
        <v>46.835443037974684</v>
      </c>
      <c r="O21" s="101">
        <v>53</v>
      </c>
      <c r="P21" s="82">
        <f t="shared" si="5"/>
        <v>67.088607594936718</v>
      </c>
      <c r="Q21" s="101">
        <v>43</v>
      </c>
      <c r="R21" s="82">
        <f t="shared" si="6"/>
        <v>54.430379746835442</v>
      </c>
    </row>
    <row r="22" spans="1:18" x14ac:dyDescent="0.25">
      <c r="A22" s="14" t="s">
        <v>31</v>
      </c>
      <c r="B22" s="9">
        <v>210</v>
      </c>
      <c r="C22" s="9">
        <v>148</v>
      </c>
      <c r="D22" s="9">
        <v>37</v>
      </c>
      <c r="E22" s="9"/>
      <c r="F22" s="9">
        <v>36</v>
      </c>
      <c r="G22" s="35">
        <f t="shared" si="0"/>
        <v>24.324324324324326</v>
      </c>
      <c r="H22" s="35">
        <f t="shared" si="1"/>
        <v>97.297297297297305</v>
      </c>
      <c r="I22" s="9">
        <v>22</v>
      </c>
      <c r="J22" s="35">
        <f t="shared" si="2"/>
        <v>61.111111111111114</v>
      </c>
      <c r="K22" s="101">
        <v>27</v>
      </c>
      <c r="L22" s="82">
        <f t="shared" si="3"/>
        <v>75</v>
      </c>
      <c r="M22" s="101">
        <v>18</v>
      </c>
      <c r="N22" s="82">
        <f t="shared" si="4"/>
        <v>50</v>
      </c>
      <c r="O22" s="101">
        <v>26</v>
      </c>
      <c r="P22" s="82">
        <f t="shared" si="5"/>
        <v>72.222222222222214</v>
      </c>
      <c r="Q22" s="101">
        <v>21</v>
      </c>
      <c r="R22" s="82">
        <f t="shared" si="6"/>
        <v>58.333333333333336</v>
      </c>
    </row>
    <row r="23" spans="1:18" x14ac:dyDescent="0.25">
      <c r="A23" s="14" t="s">
        <v>32</v>
      </c>
      <c r="B23" s="9">
        <v>560</v>
      </c>
      <c r="C23" s="9">
        <v>438</v>
      </c>
      <c r="D23" s="9">
        <v>89</v>
      </c>
      <c r="E23" s="9"/>
      <c r="F23" s="9">
        <v>78</v>
      </c>
      <c r="G23" s="35">
        <f t="shared" si="0"/>
        <v>17.80821917808219</v>
      </c>
      <c r="H23" s="35">
        <f t="shared" si="1"/>
        <v>87.640449438202253</v>
      </c>
      <c r="I23" s="9">
        <v>39</v>
      </c>
      <c r="J23" s="35">
        <f t="shared" si="2"/>
        <v>50</v>
      </c>
      <c r="K23" s="101">
        <v>55</v>
      </c>
      <c r="L23" s="82">
        <f t="shared" si="3"/>
        <v>70.512820512820511</v>
      </c>
      <c r="M23" s="101">
        <v>36</v>
      </c>
      <c r="N23" s="82">
        <f t="shared" si="4"/>
        <v>46.153846153846153</v>
      </c>
      <c r="O23" s="101">
        <v>56</v>
      </c>
      <c r="P23" s="82">
        <f t="shared" si="5"/>
        <v>71.794871794871796</v>
      </c>
      <c r="Q23" s="101">
        <v>48</v>
      </c>
      <c r="R23" s="82">
        <f t="shared" si="6"/>
        <v>61.53846153846154</v>
      </c>
    </row>
    <row r="24" spans="1:18" x14ac:dyDescent="0.25">
      <c r="A24" s="14" t="s">
        <v>33</v>
      </c>
      <c r="B24" s="9">
        <v>783</v>
      </c>
      <c r="C24" s="9">
        <v>578</v>
      </c>
      <c r="D24" s="9">
        <v>106</v>
      </c>
      <c r="E24" s="9"/>
      <c r="F24" s="9">
        <v>113</v>
      </c>
      <c r="G24" s="35">
        <f t="shared" si="0"/>
        <v>19.550173010380622</v>
      </c>
      <c r="H24" s="35">
        <f t="shared" si="1"/>
        <v>106.60377358490567</v>
      </c>
      <c r="I24" s="9">
        <v>58</v>
      </c>
      <c r="J24" s="35">
        <f t="shared" si="2"/>
        <v>51.327433628318587</v>
      </c>
      <c r="K24" s="101">
        <v>85</v>
      </c>
      <c r="L24" s="82">
        <f t="shared" si="3"/>
        <v>75.221238938053091</v>
      </c>
      <c r="M24" s="101">
        <v>39</v>
      </c>
      <c r="N24" s="82">
        <f t="shared" si="4"/>
        <v>34.513274336283182</v>
      </c>
      <c r="O24" s="101">
        <v>58</v>
      </c>
      <c r="P24" s="82">
        <f t="shared" si="5"/>
        <v>51.327433628318587</v>
      </c>
      <c r="Q24" s="101">
        <v>50</v>
      </c>
      <c r="R24" s="82">
        <f t="shared" si="6"/>
        <v>44.247787610619469</v>
      </c>
    </row>
    <row r="25" spans="1:18" x14ac:dyDescent="0.25">
      <c r="A25" s="14" t="s">
        <v>34</v>
      </c>
      <c r="B25" s="9">
        <v>581</v>
      </c>
      <c r="C25" s="9">
        <v>461</v>
      </c>
      <c r="D25" s="9">
        <v>177</v>
      </c>
      <c r="E25" s="9"/>
      <c r="F25" s="9">
        <v>95</v>
      </c>
      <c r="G25" s="35">
        <f t="shared" si="0"/>
        <v>20.607375271149674</v>
      </c>
      <c r="H25" s="35">
        <f t="shared" si="1"/>
        <v>53.672316384180796</v>
      </c>
      <c r="I25" s="9">
        <v>71</v>
      </c>
      <c r="J25" s="35">
        <f t="shared" si="2"/>
        <v>74.73684210526315</v>
      </c>
      <c r="K25" s="101">
        <v>76</v>
      </c>
      <c r="L25" s="82">
        <f t="shared" si="3"/>
        <v>80</v>
      </c>
      <c r="M25" s="101">
        <v>44</v>
      </c>
      <c r="N25" s="82">
        <f t="shared" si="4"/>
        <v>46.315789473684212</v>
      </c>
      <c r="O25" s="101">
        <v>67</v>
      </c>
      <c r="P25" s="82">
        <f t="shared" si="5"/>
        <v>70.526315789473685</v>
      </c>
      <c r="Q25" s="101">
        <v>52</v>
      </c>
      <c r="R25" s="82">
        <f t="shared" si="6"/>
        <v>54.736842105263165</v>
      </c>
    </row>
    <row r="26" spans="1:18" ht="6.75" customHeight="1" x14ac:dyDescent="0.25">
      <c r="A26" s="14"/>
      <c r="B26" s="9"/>
      <c r="C26" s="9"/>
      <c r="D26" s="9"/>
      <c r="E26" s="9"/>
      <c r="F26" s="9"/>
      <c r="G26" s="35"/>
      <c r="H26" s="35"/>
      <c r="I26" s="9"/>
      <c r="J26" s="35"/>
      <c r="K26" s="82"/>
      <c r="L26" s="82"/>
      <c r="M26" s="82"/>
      <c r="N26" s="82"/>
      <c r="O26" s="82"/>
      <c r="P26" s="82"/>
      <c r="Q26" s="82"/>
      <c r="R26" s="82"/>
    </row>
    <row r="27" spans="1:18" x14ac:dyDescent="0.25">
      <c r="A27" s="14" t="s">
        <v>35</v>
      </c>
      <c r="B27" s="9">
        <v>4196</v>
      </c>
      <c r="C27" s="9">
        <v>3365</v>
      </c>
      <c r="D27" s="9">
        <v>1026</v>
      </c>
      <c r="E27" s="9"/>
      <c r="F27" s="9">
        <v>621</v>
      </c>
      <c r="G27" s="35">
        <f t="shared" si="0"/>
        <v>18.454680534918278</v>
      </c>
      <c r="H27" s="35">
        <f t="shared" si="1"/>
        <v>60.526315789473685</v>
      </c>
      <c r="I27" s="9">
        <v>416</v>
      </c>
      <c r="J27" s="35">
        <f t="shared" si="2"/>
        <v>66.988727858293075</v>
      </c>
      <c r="K27" s="9">
        <v>496</v>
      </c>
      <c r="L27" s="82">
        <f t="shared" si="3"/>
        <v>79.871175523349436</v>
      </c>
      <c r="M27" s="9">
        <v>250</v>
      </c>
      <c r="N27" s="82">
        <f t="shared" si="4"/>
        <v>40.257648953301128</v>
      </c>
      <c r="O27" s="9">
        <v>399</v>
      </c>
      <c r="P27" s="82">
        <f t="shared" si="5"/>
        <v>64.251207729468589</v>
      </c>
      <c r="Q27" s="9">
        <v>322</v>
      </c>
      <c r="R27" s="82">
        <f t="shared" si="6"/>
        <v>51.851851851851848</v>
      </c>
    </row>
    <row r="28" spans="1:18" x14ac:dyDescent="0.25">
      <c r="A28" s="14" t="s">
        <v>36</v>
      </c>
      <c r="B28" s="9">
        <v>2513</v>
      </c>
      <c r="C28" s="9">
        <v>2094</v>
      </c>
      <c r="D28" s="9">
        <v>1051</v>
      </c>
      <c r="E28" s="9"/>
      <c r="F28" s="9">
        <v>478</v>
      </c>
      <c r="G28" s="35">
        <f t="shared" si="0"/>
        <v>22.827125119388729</v>
      </c>
      <c r="H28" s="35">
        <f t="shared" si="1"/>
        <v>45.480494766888683</v>
      </c>
      <c r="I28" s="9">
        <v>313</v>
      </c>
      <c r="J28" s="35">
        <f t="shared" si="2"/>
        <v>65.48117154811716</v>
      </c>
      <c r="K28" s="9">
        <v>337</v>
      </c>
      <c r="L28" s="82">
        <f t="shared" si="3"/>
        <v>70.502092050209214</v>
      </c>
      <c r="M28" s="9">
        <v>197</v>
      </c>
      <c r="N28" s="82">
        <f t="shared" si="4"/>
        <v>41.213389121338913</v>
      </c>
      <c r="O28" s="9">
        <v>346</v>
      </c>
      <c r="P28" s="82">
        <f t="shared" si="5"/>
        <v>72.38493723849372</v>
      </c>
      <c r="Q28" s="9">
        <v>241</v>
      </c>
      <c r="R28" s="82">
        <f t="shared" si="6"/>
        <v>50.418410041841</v>
      </c>
    </row>
    <row r="29" spans="1:18" x14ac:dyDescent="0.25">
      <c r="A29" s="14" t="s">
        <v>37</v>
      </c>
      <c r="B29" s="9">
        <v>1961</v>
      </c>
      <c r="C29" s="9">
        <v>1576</v>
      </c>
      <c r="D29" s="9">
        <v>538</v>
      </c>
      <c r="E29" s="9"/>
      <c r="F29" s="9">
        <v>317</v>
      </c>
      <c r="G29" s="35">
        <f t="shared" si="0"/>
        <v>20.114213197969544</v>
      </c>
      <c r="H29" s="35">
        <f t="shared" si="1"/>
        <v>58.921933085501855</v>
      </c>
      <c r="I29" s="9">
        <v>195</v>
      </c>
      <c r="J29" s="35">
        <f t="shared" si="2"/>
        <v>61.514195583596212</v>
      </c>
      <c r="K29" s="9">
        <v>231</v>
      </c>
      <c r="L29" s="82">
        <f t="shared" si="3"/>
        <v>72.870662460567829</v>
      </c>
      <c r="M29" s="9">
        <v>109</v>
      </c>
      <c r="N29" s="82">
        <f t="shared" si="4"/>
        <v>34.384858044164041</v>
      </c>
      <c r="O29" s="9">
        <v>197</v>
      </c>
      <c r="P29" s="82">
        <f t="shared" si="5"/>
        <v>62.145110410094638</v>
      </c>
      <c r="Q29" s="9">
        <v>151</v>
      </c>
      <c r="R29" s="82">
        <f t="shared" si="6"/>
        <v>47.634069400630914</v>
      </c>
    </row>
    <row r="30" spans="1:18" x14ac:dyDescent="0.25">
      <c r="A30" s="14" t="s">
        <v>38</v>
      </c>
      <c r="B30" s="9">
        <v>2746</v>
      </c>
      <c r="C30" s="9">
        <v>2120</v>
      </c>
      <c r="D30" s="9">
        <v>520</v>
      </c>
      <c r="E30" s="9"/>
      <c r="F30" s="9">
        <v>380</v>
      </c>
      <c r="G30" s="35">
        <f t="shared" si="0"/>
        <v>17.924528301886792</v>
      </c>
      <c r="H30" s="35">
        <f t="shared" si="1"/>
        <v>73.076923076923066</v>
      </c>
      <c r="I30" s="9">
        <v>214</v>
      </c>
      <c r="J30" s="35">
        <f t="shared" si="2"/>
        <v>56.315789473684205</v>
      </c>
      <c r="K30" s="9">
        <v>266</v>
      </c>
      <c r="L30" s="82">
        <f t="shared" si="3"/>
        <v>70</v>
      </c>
      <c r="M30" s="9">
        <v>178</v>
      </c>
      <c r="N30" s="82">
        <f t="shared" si="4"/>
        <v>46.842105263157897</v>
      </c>
      <c r="O30" s="9">
        <v>254</v>
      </c>
      <c r="P30" s="82">
        <f t="shared" si="5"/>
        <v>66.84210526315789</v>
      </c>
      <c r="Q30" s="9">
        <v>216</v>
      </c>
      <c r="R30" s="82">
        <f t="shared" si="6"/>
        <v>56.84210526315789</v>
      </c>
    </row>
    <row r="31" spans="1:18" x14ac:dyDescent="0.25">
      <c r="A31" s="14" t="s">
        <v>39</v>
      </c>
      <c r="B31" s="9">
        <v>1364</v>
      </c>
      <c r="C31" s="9">
        <v>1039</v>
      </c>
      <c r="D31" s="9">
        <v>283</v>
      </c>
      <c r="E31" s="9"/>
      <c r="F31" s="9">
        <v>208</v>
      </c>
      <c r="G31" s="35">
        <f t="shared" si="0"/>
        <v>20.019249278152067</v>
      </c>
      <c r="H31" s="35">
        <f t="shared" si="1"/>
        <v>73.4982332155477</v>
      </c>
      <c r="I31" s="9">
        <v>129</v>
      </c>
      <c r="J31" s="35">
        <f t="shared" si="2"/>
        <v>62.019230769230774</v>
      </c>
      <c r="K31" s="9">
        <v>161</v>
      </c>
      <c r="L31" s="82">
        <f t="shared" si="3"/>
        <v>77.40384615384616</v>
      </c>
      <c r="M31" s="9">
        <v>83</v>
      </c>
      <c r="N31" s="82">
        <f t="shared" si="4"/>
        <v>39.903846153846153</v>
      </c>
      <c r="O31" s="9">
        <v>125</v>
      </c>
      <c r="P31" s="82">
        <f t="shared" si="5"/>
        <v>60.096153846153847</v>
      </c>
      <c r="Q31" s="9">
        <v>102</v>
      </c>
      <c r="R31" s="82">
        <f t="shared" si="6"/>
        <v>49.038461538461533</v>
      </c>
    </row>
    <row r="32" spans="1:18" x14ac:dyDescent="0.25">
      <c r="A32" s="15" t="s">
        <v>40</v>
      </c>
      <c r="B32" s="11">
        <v>12780</v>
      </c>
      <c r="C32" s="11">
        <v>10194</v>
      </c>
      <c r="D32" s="11">
        <v>3418</v>
      </c>
      <c r="E32" s="11"/>
      <c r="F32" s="11">
        <v>2004</v>
      </c>
      <c r="G32" s="36">
        <f t="shared" si="0"/>
        <v>19.658622719246615</v>
      </c>
      <c r="H32" s="36">
        <f t="shared" si="1"/>
        <v>58.63077823288473</v>
      </c>
      <c r="I32" s="11">
        <v>1267</v>
      </c>
      <c r="J32" s="36">
        <f t="shared" si="2"/>
        <v>63.223552894211579</v>
      </c>
      <c r="K32" s="11">
        <v>1491</v>
      </c>
      <c r="L32" s="102">
        <f t="shared" si="3"/>
        <v>74.401197604790411</v>
      </c>
      <c r="M32" s="11">
        <v>817</v>
      </c>
      <c r="N32" s="102">
        <f t="shared" si="4"/>
        <v>40.768463073852296</v>
      </c>
      <c r="O32" s="11">
        <v>1321</v>
      </c>
      <c r="P32" s="102">
        <f t="shared" si="5"/>
        <v>65.9181636726547</v>
      </c>
      <c r="Q32" s="11">
        <v>1032</v>
      </c>
      <c r="R32" s="102">
        <f t="shared" si="6"/>
        <v>51.49700598802395</v>
      </c>
    </row>
    <row r="33" spans="1:18" x14ac:dyDescent="0.25">
      <c r="A33" s="4" t="s">
        <v>68</v>
      </c>
      <c r="G33" s="40"/>
      <c r="H33" s="82"/>
      <c r="J33" s="40"/>
      <c r="K33" s="82"/>
      <c r="L33" s="82"/>
      <c r="M33" s="82"/>
      <c r="N33" s="82"/>
      <c r="O33" s="82"/>
      <c r="P33" s="82"/>
      <c r="Q33" s="82"/>
      <c r="R33" s="82"/>
    </row>
  </sheetData>
  <mergeCells count="10">
    <mergeCell ref="K2:L2"/>
    <mergeCell ref="M2:N2"/>
    <mergeCell ref="O2:P2"/>
    <mergeCell ref="Q2:R2"/>
    <mergeCell ref="A2:A3"/>
    <mergeCell ref="B2:B3"/>
    <mergeCell ref="C2:C3"/>
    <mergeCell ref="D2:D3"/>
    <mergeCell ref="I2:J2"/>
    <mergeCell ref="F2:H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33"/>
  <sheetViews>
    <sheetView workbookViewId="0">
      <selection sqref="A1:Q1"/>
    </sheetView>
  </sheetViews>
  <sheetFormatPr defaultRowHeight="12" customHeight="1" x14ac:dyDescent="0.25"/>
  <cols>
    <col min="1" max="1" width="18.7109375" customWidth="1"/>
    <col min="2" max="2" width="10.42578125" customWidth="1"/>
    <col min="3" max="3" width="12" customWidth="1"/>
    <col min="4" max="5" width="8.7109375" customWidth="1"/>
    <col min="6" max="6" width="0.85546875" customWidth="1"/>
    <col min="7" max="7" width="14.42578125" customWidth="1"/>
    <col min="8" max="8" width="8" customWidth="1"/>
    <col min="9" max="9" width="7.7109375" customWidth="1"/>
    <col min="10" max="10" width="0.85546875" customWidth="1"/>
    <col min="11" max="11" width="13.5703125" customWidth="1"/>
    <col min="12" max="12" width="8" customWidth="1"/>
    <col min="13" max="13" width="7.7109375" customWidth="1"/>
    <col min="14" max="14" width="0.7109375" customWidth="1"/>
    <col min="15" max="15" width="21" customWidth="1"/>
    <col min="16" max="16" width="15.28515625" customWidth="1"/>
  </cols>
  <sheetData>
    <row r="1" spans="1:17" ht="19.5" customHeight="1" x14ac:dyDescent="0.25">
      <c r="A1" s="216" t="s">
        <v>122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7"/>
      <c r="Q1" s="217"/>
    </row>
    <row r="2" spans="1:17" ht="12" customHeight="1" x14ac:dyDescent="0.25">
      <c r="A2" s="218" t="s">
        <v>102</v>
      </c>
      <c r="B2" s="207" t="s">
        <v>11</v>
      </c>
      <c r="C2" s="207" t="s">
        <v>43</v>
      </c>
      <c r="D2" s="214" t="s">
        <v>10</v>
      </c>
      <c r="E2" s="215"/>
      <c r="F2" s="20"/>
      <c r="G2" s="207" t="s">
        <v>44</v>
      </c>
      <c r="H2" s="214" t="s">
        <v>10</v>
      </c>
      <c r="I2" s="215"/>
      <c r="J2" s="20"/>
      <c r="K2" s="207" t="s">
        <v>45</v>
      </c>
      <c r="L2" s="214" t="s">
        <v>10</v>
      </c>
      <c r="M2" s="215"/>
      <c r="N2" s="20"/>
      <c r="O2" s="207" t="s">
        <v>12</v>
      </c>
      <c r="P2" s="207" t="s">
        <v>89</v>
      </c>
      <c r="Q2" s="207" t="s">
        <v>90</v>
      </c>
    </row>
    <row r="3" spans="1:17" ht="39" customHeight="1" x14ac:dyDescent="0.25">
      <c r="A3" s="219"/>
      <c r="B3" s="208"/>
      <c r="C3" s="208"/>
      <c r="D3" s="107">
        <v>2019</v>
      </c>
      <c r="E3" s="22">
        <v>2020</v>
      </c>
      <c r="F3" s="5"/>
      <c r="G3" s="208"/>
      <c r="H3" s="107">
        <v>2019</v>
      </c>
      <c r="I3" s="22">
        <v>2020</v>
      </c>
      <c r="J3" s="5"/>
      <c r="K3" s="208"/>
      <c r="L3" s="107">
        <v>2019</v>
      </c>
      <c r="M3" s="22">
        <v>2020</v>
      </c>
      <c r="N3" s="5"/>
      <c r="O3" s="208"/>
      <c r="P3" s="208"/>
      <c r="Q3" s="208"/>
    </row>
    <row r="4" spans="1:17" ht="12" customHeight="1" x14ac:dyDescent="0.25">
      <c r="A4" s="27" t="s">
        <v>13</v>
      </c>
      <c r="B4" s="60">
        <v>1645</v>
      </c>
      <c r="C4" s="60">
        <v>181</v>
      </c>
      <c r="D4" s="60">
        <v>41</v>
      </c>
      <c r="E4" s="60">
        <v>140</v>
      </c>
      <c r="F4" s="60"/>
      <c r="G4" s="54">
        <v>7</v>
      </c>
      <c r="H4" s="60">
        <v>2</v>
      </c>
      <c r="I4" s="60">
        <v>5</v>
      </c>
      <c r="J4" s="60"/>
      <c r="K4" s="60">
        <v>19</v>
      </c>
      <c r="L4" s="60">
        <v>8</v>
      </c>
      <c r="M4" s="60">
        <v>11</v>
      </c>
      <c r="N4" s="60"/>
      <c r="O4" s="60">
        <v>1454</v>
      </c>
      <c r="P4" s="2">
        <v>191</v>
      </c>
      <c r="Q4" s="37">
        <f>P4/B4*100</f>
        <v>11.610942249240122</v>
      </c>
    </row>
    <row r="5" spans="1:17" ht="12" customHeight="1" x14ac:dyDescent="0.25">
      <c r="A5" s="14" t="s">
        <v>14</v>
      </c>
      <c r="B5" s="61">
        <v>124</v>
      </c>
      <c r="C5" s="61">
        <v>18</v>
      </c>
      <c r="D5" s="61">
        <v>5</v>
      </c>
      <c r="E5" s="61">
        <v>13</v>
      </c>
      <c r="F5" s="61"/>
      <c r="G5" s="54">
        <v>1</v>
      </c>
      <c r="H5" s="61">
        <v>0</v>
      </c>
      <c r="I5" s="61">
        <v>1</v>
      </c>
      <c r="J5" s="61"/>
      <c r="K5" s="61">
        <v>4</v>
      </c>
      <c r="L5" s="61">
        <v>1</v>
      </c>
      <c r="M5" s="61">
        <v>3</v>
      </c>
      <c r="N5" s="61"/>
      <c r="O5" s="61">
        <v>103</v>
      </c>
      <c r="P5" s="2">
        <v>21</v>
      </c>
      <c r="Q5" s="37">
        <f t="shared" ref="Q5:Q32" si="0">P5/B5*100</f>
        <v>16.93548387096774</v>
      </c>
    </row>
    <row r="6" spans="1:17" ht="12" customHeight="1" x14ac:dyDescent="0.25">
      <c r="A6" s="14" t="s">
        <v>15</v>
      </c>
      <c r="B6" s="61">
        <v>382</v>
      </c>
      <c r="C6" s="61">
        <v>65</v>
      </c>
      <c r="D6" s="61">
        <v>13</v>
      </c>
      <c r="E6" s="61">
        <v>52</v>
      </c>
      <c r="F6" s="61"/>
      <c r="G6" s="54">
        <v>4</v>
      </c>
      <c r="H6" s="61">
        <v>0</v>
      </c>
      <c r="I6" s="61">
        <v>4</v>
      </c>
      <c r="J6" s="61"/>
      <c r="K6" s="61">
        <v>9</v>
      </c>
      <c r="L6" s="61">
        <v>0</v>
      </c>
      <c r="M6" s="61">
        <v>9</v>
      </c>
      <c r="N6" s="61"/>
      <c r="O6" s="61">
        <v>308</v>
      </c>
      <c r="P6" s="2">
        <v>74</v>
      </c>
      <c r="Q6" s="37">
        <f t="shared" si="0"/>
        <v>19.3717277486911</v>
      </c>
    </row>
    <row r="7" spans="1:17" ht="12" customHeight="1" x14ac:dyDescent="0.25">
      <c r="A7" s="14" t="s">
        <v>16</v>
      </c>
      <c r="B7" s="61">
        <v>2045</v>
      </c>
      <c r="C7" s="61">
        <v>227</v>
      </c>
      <c r="D7" s="61">
        <v>49</v>
      </c>
      <c r="E7" s="61">
        <v>178</v>
      </c>
      <c r="F7" s="61"/>
      <c r="G7" s="54">
        <v>11</v>
      </c>
      <c r="H7" s="61">
        <v>5</v>
      </c>
      <c r="I7" s="61">
        <v>6</v>
      </c>
      <c r="J7" s="61"/>
      <c r="K7" s="61">
        <v>25</v>
      </c>
      <c r="L7" s="61">
        <v>3</v>
      </c>
      <c r="M7" s="61">
        <v>22</v>
      </c>
      <c r="N7" s="61"/>
      <c r="O7" s="61">
        <v>1799</v>
      </c>
      <c r="P7" s="2">
        <v>246</v>
      </c>
      <c r="Q7" s="37">
        <f t="shared" si="0"/>
        <v>12.029339853300733</v>
      </c>
    </row>
    <row r="8" spans="1:17" ht="12" customHeight="1" x14ac:dyDescent="0.25">
      <c r="A8" s="14" t="s">
        <v>17</v>
      </c>
      <c r="B8" s="61">
        <v>501</v>
      </c>
      <c r="C8" s="61">
        <v>62</v>
      </c>
      <c r="D8" s="61">
        <v>18</v>
      </c>
      <c r="E8" s="61">
        <v>44</v>
      </c>
      <c r="F8" s="61"/>
      <c r="G8" s="61">
        <v>4</v>
      </c>
      <c r="H8" s="61">
        <v>2</v>
      </c>
      <c r="I8" s="61">
        <v>2</v>
      </c>
      <c r="J8" s="61"/>
      <c r="K8" s="61">
        <v>17</v>
      </c>
      <c r="L8" s="61">
        <v>3</v>
      </c>
      <c r="M8" s="61">
        <v>14</v>
      </c>
      <c r="N8" s="61"/>
      <c r="O8" s="61">
        <v>424</v>
      </c>
      <c r="P8" s="2">
        <f>P10+P9</f>
        <v>77</v>
      </c>
      <c r="Q8" s="37">
        <f t="shared" si="0"/>
        <v>15.369261477045908</v>
      </c>
    </row>
    <row r="9" spans="1:17" ht="12" customHeight="1" x14ac:dyDescent="0.25">
      <c r="A9" s="16" t="s">
        <v>18</v>
      </c>
      <c r="B9" s="61">
        <v>214</v>
      </c>
      <c r="C9" s="62">
        <v>30</v>
      </c>
      <c r="D9" s="61">
        <v>6</v>
      </c>
      <c r="E9" s="61">
        <v>24</v>
      </c>
      <c r="F9" s="61"/>
      <c r="G9" s="56">
        <v>2</v>
      </c>
      <c r="H9" s="61">
        <v>1</v>
      </c>
      <c r="I9" s="61">
        <v>1</v>
      </c>
      <c r="J9" s="61"/>
      <c r="K9" s="63">
        <v>3</v>
      </c>
      <c r="L9" s="63">
        <v>1</v>
      </c>
      <c r="M9" s="61">
        <v>2</v>
      </c>
      <c r="N9" s="61"/>
      <c r="O9" s="63">
        <v>183</v>
      </c>
      <c r="P9" s="2">
        <v>31</v>
      </c>
      <c r="Q9" s="37">
        <f t="shared" si="0"/>
        <v>14.485981308411214</v>
      </c>
    </row>
    <row r="10" spans="1:17" ht="12" customHeight="1" x14ac:dyDescent="0.25">
      <c r="A10" s="16" t="s">
        <v>19</v>
      </c>
      <c r="B10" s="63">
        <v>287</v>
      </c>
      <c r="C10" s="64">
        <v>32</v>
      </c>
      <c r="D10" s="61">
        <v>12</v>
      </c>
      <c r="E10" s="61">
        <v>20</v>
      </c>
      <c r="F10" s="63"/>
      <c r="G10" s="56">
        <v>2</v>
      </c>
      <c r="H10" s="63">
        <v>1</v>
      </c>
      <c r="I10" s="63">
        <v>1</v>
      </c>
      <c r="J10" s="63"/>
      <c r="K10" s="63">
        <v>14</v>
      </c>
      <c r="L10" s="63">
        <v>2</v>
      </c>
      <c r="M10" s="63">
        <v>12</v>
      </c>
      <c r="N10" s="63"/>
      <c r="O10" s="63">
        <v>241</v>
      </c>
      <c r="P10" s="2">
        <v>46</v>
      </c>
      <c r="Q10" s="37">
        <f t="shared" si="0"/>
        <v>16.027874564459928</v>
      </c>
    </row>
    <row r="11" spans="1:17" ht="12" customHeight="1" x14ac:dyDescent="0.25">
      <c r="A11" s="14" t="s">
        <v>20</v>
      </c>
      <c r="B11" s="63">
        <v>961</v>
      </c>
      <c r="C11" s="63">
        <v>105</v>
      </c>
      <c r="D11" s="63">
        <v>26</v>
      </c>
      <c r="E11" s="63">
        <v>79</v>
      </c>
      <c r="F11" s="63"/>
      <c r="G11" s="54">
        <v>13</v>
      </c>
      <c r="H11" s="63">
        <v>6</v>
      </c>
      <c r="I11" s="63">
        <v>7</v>
      </c>
      <c r="J11" s="63"/>
      <c r="K11" s="61">
        <v>14</v>
      </c>
      <c r="L11" s="61">
        <v>3</v>
      </c>
      <c r="M11" s="61">
        <v>11</v>
      </c>
      <c r="N11" s="63"/>
      <c r="O11" s="61">
        <v>841</v>
      </c>
      <c r="P11" s="2">
        <v>120</v>
      </c>
      <c r="Q11" s="37">
        <f t="shared" si="0"/>
        <v>12.486992715920914</v>
      </c>
    </row>
    <row r="12" spans="1:17" ht="12" customHeight="1" x14ac:dyDescent="0.25">
      <c r="A12" s="14" t="s">
        <v>21</v>
      </c>
      <c r="B12" s="61">
        <v>377</v>
      </c>
      <c r="C12" s="61">
        <v>43</v>
      </c>
      <c r="D12" s="61">
        <v>10</v>
      </c>
      <c r="E12" s="61">
        <v>33</v>
      </c>
      <c r="F12" s="61"/>
      <c r="G12" s="54">
        <v>4</v>
      </c>
      <c r="H12" s="61">
        <v>2</v>
      </c>
      <c r="I12" s="61">
        <v>2</v>
      </c>
      <c r="J12" s="61"/>
      <c r="K12" s="61">
        <v>8</v>
      </c>
      <c r="L12" s="61">
        <v>4</v>
      </c>
      <c r="M12" s="61">
        <v>4</v>
      </c>
      <c r="N12" s="61"/>
      <c r="O12" s="61">
        <v>327</v>
      </c>
      <c r="P12" s="2">
        <v>50</v>
      </c>
      <c r="Q12" s="37">
        <f t="shared" si="0"/>
        <v>13.262599469496022</v>
      </c>
    </row>
    <row r="13" spans="1:17" ht="12" customHeight="1" x14ac:dyDescent="0.25">
      <c r="A13" s="14" t="s">
        <v>22</v>
      </c>
      <c r="B13" s="61">
        <v>674</v>
      </c>
      <c r="C13" s="61">
        <v>131</v>
      </c>
      <c r="D13" s="61">
        <v>30</v>
      </c>
      <c r="E13" s="61">
        <v>101</v>
      </c>
      <c r="F13" s="61"/>
      <c r="G13" s="54">
        <v>9</v>
      </c>
      <c r="H13" s="61">
        <v>5</v>
      </c>
      <c r="I13" s="61">
        <v>4</v>
      </c>
      <c r="J13" s="61"/>
      <c r="K13" s="61">
        <v>15</v>
      </c>
      <c r="L13" s="61">
        <v>4</v>
      </c>
      <c r="M13" s="61">
        <v>11</v>
      </c>
      <c r="N13" s="61"/>
      <c r="O13" s="61">
        <v>528</v>
      </c>
      <c r="P13" s="2">
        <v>146</v>
      </c>
      <c r="Q13" s="37">
        <f t="shared" si="0"/>
        <v>21.66172106824926</v>
      </c>
    </row>
    <row r="14" spans="1:17" ht="12" customHeight="1" x14ac:dyDescent="0.25">
      <c r="A14" s="14" t="s">
        <v>23</v>
      </c>
      <c r="B14" s="61">
        <v>585</v>
      </c>
      <c r="C14" s="61">
        <v>98</v>
      </c>
      <c r="D14" s="61">
        <v>15</v>
      </c>
      <c r="E14" s="61">
        <v>83</v>
      </c>
      <c r="F14" s="61"/>
      <c r="G14" s="54">
        <v>5</v>
      </c>
      <c r="H14" s="61">
        <v>1</v>
      </c>
      <c r="I14" s="61">
        <v>4</v>
      </c>
      <c r="J14" s="61"/>
      <c r="K14" s="61">
        <v>14</v>
      </c>
      <c r="L14" s="61">
        <v>3</v>
      </c>
      <c r="M14" s="61">
        <v>11</v>
      </c>
      <c r="N14" s="61"/>
      <c r="O14" s="61">
        <v>474</v>
      </c>
      <c r="P14" s="2">
        <v>111</v>
      </c>
      <c r="Q14" s="37">
        <f t="shared" si="0"/>
        <v>18.974358974358974</v>
      </c>
    </row>
    <row r="15" spans="1:17" ht="12" customHeight="1" x14ac:dyDescent="0.25">
      <c r="A15" s="14" t="s">
        <v>24</v>
      </c>
      <c r="B15" s="61">
        <v>174</v>
      </c>
      <c r="C15" s="61">
        <v>33</v>
      </c>
      <c r="D15" s="61">
        <v>11</v>
      </c>
      <c r="E15" s="61">
        <v>22</v>
      </c>
      <c r="F15" s="61"/>
      <c r="G15" s="54">
        <v>2</v>
      </c>
      <c r="H15" s="61">
        <v>1</v>
      </c>
      <c r="I15" s="61">
        <v>1</v>
      </c>
      <c r="J15" s="61"/>
      <c r="K15" s="61">
        <v>4</v>
      </c>
      <c r="L15" s="61">
        <v>0</v>
      </c>
      <c r="M15" s="61">
        <v>4</v>
      </c>
      <c r="N15" s="61"/>
      <c r="O15" s="61">
        <v>137</v>
      </c>
      <c r="P15" s="2">
        <v>37</v>
      </c>
      <c r="Q15" s="37">
        <f t="shared" si="0"/>
        <v>21.264367816091951</v>
      </c>
    </row>
    <row r="16" spans="1:17" ht="12" customHeight="1" x14ac:dyDescent="0.25">
      <c r="A16" s="14" t="s">
        <v>25</v>
      </c>
      <c r="B16" s="61">
        <v>394</v>
      </c>
      <c r="C16" s="61">
        <v>68</v>
      </c>
      <c r="D16" s="61">
        <v>16</v>
      </c>
      <c r="E16" s="61">
        <v>52</v>
      </c>
      <c r="F16" s="61"/>
      <c r="G16" s="54">
        <v>1</v>
      </c>
      <c r="H16" s="61">
        <v>0</v>
      </c>
      <c r="I16" s="61">
        <v>1</v>
      </c>
      <c r="J16" s="61"/>
      <c r="K16" s="61">
        <v>1</v>
      </c>
      <c r="L16" s="61">
        <v>0</v>
      </c>
      <c r="M16" s="61">
        <v>1</v>
      </c>
      <c r="N16" s="61"/>
      <c r="O16" s="61">
        <v>326</v>
      </c>
      <c r="P16" s="2">
        <v>68</v>
      </c>
      <c r="Q16" s="37">
        <f t="shared" si="0"/>
        <v>17.258883248730964</v>
      </c>
    </row>
    <row r="17" spans="1:17" ht="12" customHeight="1" x14ac:dyDescent="0.25">
      <c r="A17" s="14" t="s">
        <v>26</v>
      </c>
      <c r="B17" s="61">
        <v>808</v>
      </c>
      <c r="C17" s="61">
        <v>139</v>
      </c>
      <c r="D17" s="61">
        <v>32</v>
      </c>
      <c r="E17" s="61">
        <v>107</v>
      </c>
      <c r="F17" s="61"/>
      <c r="G17" s="54">
        <v>12</v>
      </c>
      <c r="H17" s="61">
        <v>3</v>
      </c>
      <c r="I17" s="61">
        <v>9</v>
      </c>
      <c r="J17" s="61"/>
      <c r="K17" s="61">
        <v>13</v>
      </c>
      <c r="L17" s="61">
        <v>4</v>
      </c>
      <c r="M17" s="61">
        <v>9</v>
      </c>
      <c r="N17" s="61"/>
      <c r="O17" s="61">
        <v>659</v>
      </c>
      <c r="P17" s="2">
        <v>149</v>
      </c>
      <c r="Q17" s="37">
        <f t="shared" si="0"/>
        <v>18.440594059405939</v>
      </c>
    </row>
    <row r="18" spans="1:17" ht="12" customHeight="1" x14ac:dyDescent="0.25">
      <c r="A18" s="14" t="s">
        <v>27</v>
      </c>
      <c r="B18" s="61">
        <v>460</v>
      </c>
      <c r="C18" s="61">
        <v>81</v>
      </c>
      <c r="D18" s="61">
        <v>22</v>
      </c>
      <c r="E18" s="61">
        <v>59</v>
      </c>
      <c r="F18" s="61"/>
      <c r="G18" s="54">
        <v>4</v>
      </c>
      <c r="H18" s="61">
        <v>1</v>
      </c>
      <c r="I18" s="61">
        <v>3</v>
      </c>
      <c r="J18" s="61"/>
      <c r="K18" s="61">
        <v>4</v>
      </c>
      <c r="L18" s="61">
        <v>3</v>
      </c>
      <c r="M18" s="61">
        <v>1</v>
      </c>
      <c r="N18" s="61"/>
      <c r="O18" s="61">
        <v>377</v>
      </c>
      <c r="P18" s="2">
        <v>83</v>
      </c>
      <c r="Q18" s="37">
        <f t="shared" si="0"/>
        <v>18.043478260869566</v>
      </c>
    </row>
    <row r="19" spans="1:17" ht="12" customHeight="1" x14ac:dyDescent="0.25">
      <c r="A19" s="14" t="s">
        <v>28</v>
      </c>
      <c r="B19" s="61">
        <v>217</v>
      </c>
      <c r="C19" s="61">
        <v>30</v>
      </c>
      <c r="D19" s="61">
        <v>5</v>
      </c>
      <c r="E19" s="61">
        <v>25</v>
      </c>
      <c r="F19" s="61"/>
      <c r="G19" s="54">
        <v>1</v>
      </c>
      <c r="H19" s="61">
        <v>0</v>
      </c>
      <c r="I19" s="61">
        <v>1</v>
      </c>
      <c r="J19" s="61"/>
      <c r="K19" s="61">
        <v>1</v>
      </c>
      <c r="L19" s="61">
        <v>0</v>
      </c>
      <c r="M19" s="61">
        <v>1</v>
      </c>
      <c r="N19" s="61"/>
      <c r="O19" s="61">
        <v>187</v>
      </c>
      <c r="P19" s="2">
        <v>30</v>
      </c>
      <c r="Q19" s="37">
        <f t="shared" si="0"/>
        <v>13.82488479262673</v>
      </c>
    </row>
    <row r="20" spans="1:17" ht="12" customHeight="1" x14ac:dyDescent="0.25">
      <c r="A20" s="14" t="s">
        <v>29</v>
      </c>
      <c r="B20" s="61">
        <v>810</v>
      </c>
      <c r="C20" s="61">
        <v>133</v>
      </c>
      <c r="D20" s="61">
        <v>31</v>
      </c>
      <c r="E20" s="61">
        <v>102</v>
      </c>
      <c r="F20" s="61"/>
      <c r="G20" s="54">
        <v>10</v>
      </c>
      <c r="H20" s="61">
        <v>2</v>
      </c>
      <c r="I20" s="61">
        <v>8</v>
      </c>
      <c r="J20" s="61"/>
      <c r="K20" s="61">
        <v>10</v>
      </c>
      <c r="L20" s="61">
        <v>3</v>
      </c>
      <c r="M20" s="61">
        <v>7</v>
      </c>
      <c r="N20" s="61"/>
      <c r="O20" s="61">
        <v>673</v>
      </c>
      <c r="P20" s="2">
        <v>137</v>
      </c>
      <c r="Q20" s="37">
        <f t="shared" si="0"/>
        <v>16.913580246913583</v>
      </c>
    </row>
    <row r="21" spans="1:17" ht="12" customHeight="1" x14ac:dyDescent="0.25">
      <c r="A21" s="14" t="s">
        <v>30</v>
      </c>
      <c r="B21" s="61">
        <v>489</v>
      </c>
      <c r="C21" s="61">
        <v>86</v>
      </c>
      <c r="D21" s="61">
        <v>19</v>
      </c>
      <c r="E21" s="61">
        <v>67</v>
      </c>
      <c r="F21" s="61"/>
      <c r="G21" s="54">
        <v>5</v>
      </c>
      <c r="H21" s="61">
        <v>0</v>
      </c>
      <c r="I21" s="61">
        <v>5</v>
      </c>
      <c r="J21" s="61"/>
      <c r="K21" s="61">
        <v>7</v>
      </c>
      <c r="L21" s="61">
        <v>0</v>
      </c>
      <c r="M21" s="61">
        <v>7</v>
      </c>
      <c r="N21" s="61"/>
      <c r="O21" s="61">
        <v>398</v>
      </c>
      <c r="P21" s="2">
        <v>91</v>
      </c>
      <c r="Q21" s="37">
        <f t="shared" si="0"/>
        <v>18.609406952965234</v>
      </c>
    </row>
    <row r="22" spans="1:17" ht="12" customHeight="1" x14ac:dyDescent="0.25">
      <c r="A22" s="14" t="s">
        <v>31</v>
      </c>
      <c r="B22" s="61">
        <v>210</v>
      </c>
      <c r="C22" s="61">
        <v>33</v>
      </c>
      <c r="D22" s="61">
        <v>10</v>
      </c>
      <c r="E22" s="61">
        <v>23</v>
      </c>
      <c r="F22" s="61"/>
      <c r="G22" s="54">
        <v>1</v>
      </c>
      <c r="H22" s="61">
        <v>0</v>
      </c>
      <c r="I22" s="61">
        <v>1</v>
      </c>
      <c r="J22" s="61"/>
      <c r="K22" s="61">
        <v>1</v>
      </c>
      <c r="L22" s="61">
        <v>0</v>
      </c>
      <c r="M22" s="61">
        <v>1</v>
      </c>
      <c r="N22" s="61"/>
      <c r="O22" s="61">
        <v>177</v>
      </c>
      <c r="P22" s="2">
        <v>33</v>
      </c>
      <c r="Q22" s="37">
        <f t="shared" si="0"/>
        <v>15.714285714285714</v>
      </c>
    </row>
    <row r="23" spans="1:17" ht="12" customHeight="1" x14ac:dyDescent="0.25">
      <c r="A23" s="14" t="s">
        <v>32</v>
      </c>
      <c r="B23" s="61">
        <v>560</v>
      </c>
      <c r="C23" s="61">
        <v>91</v>
      </c>
      <c r="D23" s="61">
        <v>25</v>
      </c>
      <c r="E23" s="61">
        <v>66</v>
      </c>
      <c r="F23" s="61"/>
      <c r="G23" s="54">
        <v>8</v>
      </c>
      <c r="H23" s="61">
        <v>1</v>
      </c>
      <c r="I23" s="61">
        <v>7</v>
      </c>
      <c r="J23" s="61"/>
      <c r="K23" s="61">
        <v>8</v>
      </c>
      <c r="L23" s="61">
        <v>1</v>
      </c>
      <c r="M23" s="61">
        <v>7</v>
      </c>
      <c r="N23" s="61"/>
      <c r="O23" s="61">
        <v>467</v>
      </c>
      <c r="P23" s="2">
        <v>93</v>
      </c>
      <c r="Q23" s="37">
        <f t="shared" si="0"/>
        <v>16.607142857142858</v>
      </c>
    </row>
    <row r="24" spans="1:17" ht="12" customHeight="1" x14ac:dyDescent="0.25">
      <c r="A24" s="14" t="s">
        <v>33</v>
      </c>
      <c r="B24" s="61">
        <v>783</v>
      </c>
      <c r="C24" s="61">
        <v>153</v>
      </c>
      <c r="D24" s="61">
        <v>44</v>
      </c>
      <c r="E24" s="61">
        <v>109</v>
      </c>
      <c r="F24" s="61"/>
      <c r="G24" s="54">
        <v>9</v>
      </c>
      <c r="H24" s="61">
        <v>2</v>
      </c>
      <c r="I24" s="61">
        <v>7</v>
      </c>
      <c r="J24" s="61"/>
      <c r="K24" s="61">
        <v>12</v>
      </c>
      <c r="L24" s="61">
        <v>4</v>
      </c>
      <c r="M24" s="61">
        <v>8</v>
      </c>
      <c r="N24" s="61"/>
      <c r="O24" s="61">
        <v>626</v>
      </c>
      <c r="P24" s="2">
        <v>157</v>
      </c>
      <c r="Q24" s="37">
        <f t="shared" si="0"/>
        <v>20.051085568326947</v>
      </c>
    </row>
    <row r="25" spans="1:17" ht="12" customHeight="1" x14ac:dyDescent="0.25">
      <c r="A25" s="14" t="s">
        <v>34</v>
      </c>
      <c r="B25" s="61">
        <v>581</v>
      </c>
      <c r="C25" s="61">
        <v>76</v>
      </c>
      <c r="D25" s="61">
        <v>21</v>
      </c>
      <c r="E25" s="61">
        <v>55</v>
      </c>
      <c r="F25" s="61"/>
      <c r="G25" s="54">
        <v>4</v>
      </c>
      <c r="H25" s="61">
        <v>1</v>
      </c>
      <c r="I25" s="61">
        <v>3</v>
      </c>
      <c r="J25" s="61"/>
      <c r="K25" s="61">
        <v>6</v>
      </c>
      <c r="L25" s="61">
        <v>0</v>
      </c>
      <c r="M25" s="61">
        <v>6</v>
      </c>
      <c r="N25" s="61"/>
      <c r="O25" s="61">
        <v>498</v>
      </c>
      <c r="P25" s="2">
        <v>83</v>
      </c>
      <c r="Q25" s="37">
        <f t="shared" si="0"/>
        <v>14.285714285714285</v>
      </c>
    </row>
    <row r="26" spans="1:17" ht="4.5" customHeight="1" x14ac:dyDescent="0.25">
      <c r="A26" s="14"/>
      <c r="B26" s="61"/>
      <c r="C26" s="61"/>
      <c r="D26" s="65"/>
      <c r="E26" s="65"/>
      <c r="F26" s="61"/>
      <c r="G26" s="54"/>
      <c r="H26" s="61"/>
      <c r="I26" s="61"/>
      <c r="J26" s="61"/>
      <c r="K26" s="61"/>
      <c r="L26" s="61"/>
      <c r="M26" s="61"/>
      <c r="N26" s="61"/>
      <c r="O26" s="61"/>
      <c r="Q26" s="37"/>
    </row>
    <row r="27" spans="1:17" ht="12" customHeight="1" x14ac:dyDescent="0.25">
      <c r="A27" s="14" t="s">
        <v>35</v>
      </c>
      <c r="B27" s="61">
        <v>4196</v>
      </c>
      <c r="C27" s="61">
        <v>491</v>
      </c>
      <c r="D27" s="52">
        <v>108</v>
      </c>
      <c r="E27" s="52">
        <v>383</v>
      </c>
      <c r="F27" s="61"/>
      <c r="G27" s="54">
        <v>23</v>
      </c>
      <c r="H27" s="61">
        <v>7</v>
      </c>
      <c r="I27" s="61">
        <v>16</v>
      </c>
      <c r="J27" s="61"/>
      <c r="K27" s="61">
        <v>57</v>
      </c>
      <c r="L27" s="61">
        <v>12</v>
      </c>
      <c r="M27" s="61">
        <v>45</v>
      </c>
      <c r="N27" s="61"/>
      <c r="O27" s="61">
        <v>3664</v>
      </c>
      <c r="P27" s="2">
        <v>532</v>
      </c>
      <c r="Q27" s="37">
        <f t="shared" si="0"/>
        <v>12.678741658722592</v>
      </c>
    </row>
    <row r="28" spans="1:17" ht="12" customHeight="1" x14ac:dyDescent="0.25">
      <c r="A28" s="14" t="s">
        <v>36</v>
      </c>
      <c r="B28" s="61">
        <v>2513</v>
      </c>
      <c r="C28" s="61">
        <v>341</v>
      </c>
      <c r="D28" s="66">
        <v>84</v>
      </c>
      <c r="E28" s="66">
        <v>257</v>
      </c>
      <c r="F28" s="66"/>
      <c r="G28" s="54">
        <v>30</v>
      </c>
      <c r="H28" s="66">
        <v>15</v>
      </c>
      <c r="I28" s="66">
        <v>15</v>
      </c>
      <c r="J28" s="66"/>
      <c r="K28" s="61">
        <v>54</v>
      </c>
      <c r="L28" s="66">
        <v>14</v>
      </c>
      <c r="M28" s="66">
        <v>40</v>
      </c>
      <c r="N28" s="66"/>
      <c r="O28" s="61">
        <v>2120</v>
      </c>
      <c r="P28" s="2">
        <v>393</v>
      </c>
      <c r="Q28" s="37">
        <f t="shared" si="0"/>
        <v>15.638678869876641</v>
      </c>
    </row>
    <row r="29" spans="1:17" ht="12" customHeight="1" x14ac:dyDescent="0.25">
      <c r="A29" s="14" t="s">
        <v>37</v>
      </c>
      <c r="B29" s="61">
        <v>1961</v>
      </c>
      <c r="C29" s="61">
        <v>338</v>
      </c>
      <c r="D29" s="61">
        <v>74</v>
      </c>
      <c r="E29" s="61">
        <v>264</v>
      </c>
      <c r="F29" s="61"/>
      <c r="G29" s="54">
        <v>20</v>
      </c>
      <c r="H29" s="61">
        <v>5</v>
      </c>
      <c r="I29" s="61">
        <v>15</v>
      </c>
      <c r="J29" s="61"/>
      <c r="K29" s="61">
        <v>32</v>
      </c>
      <c r="L29" s="61">
        <v>7</v>
      </c>
      <c r="M29" s="61">
        <v>25</v>
      </c>
      <c r="N29" s="61"/>
      <c r="O29" s="61">
        <v>1596</v>
      </c>
      <c r="P29" s="2">
        <v>365</v>
      </c>
      <c r="Q29" s="37">
        <f t="shared" si="0"/>
        <v>18.612952575216728</v>
      </c>
    </row>
    <row r="30" spans="1:17" ht="12" customHeight="1" x14ac:dyDescent="0.25">
      <c r="A30" s="14" t="s">
        <v>38</v>
      </c>
      <c r="B30" s="61">
        <v>2746</v>
      </c>
      <c r="C30" s="61">
        <v>454</v>
      </c>
      <c r="D30" s="61">
        <v>112</v>
      </c>
      <c r="E30" s="61">
        <v>342</v>
      </c>
      <c r="F30" s="61"/>
      <c r="G30" s="54">
        <v>29</v>
      </c>
      <c r="H30" s="61">
        <v>4</v>
      </c>
      <c r="I30" s="61">
        <v>25</v>
      </c>
      <c r="J30" s="61"/>
      <c r="K30" s="61">
        <v>31</v>
      </c>
      <c r="L30" s="61">
        <v>7</v>
      </c>
      <c r="M30" s="61">
        <v>24</v>
      </c>
      <c r="N30" s="61"/>
      <c r="O30" s="61">
        <v>2279</v>
      </c>
      <c r="P30" s="2">
        <v>467</v>
      </c>
      <c r="Q30" s="37">
        <f t="shared" si="0"/>
        <v>17.006554989075017</v>
      </c>
    </row>
    <row r="31" spans="1:17" ht="12" customHeight="1" x14ac:dyDescent="0.25">
      <c r="A31" s="14" t="s">
        <v>39</v>
      </c>
      <c r="B31" s="61">
        <v>1364</v>
      </c>
      <c r="C31" s="61">
        <v>229</v>
      </c>
      <c r="D31" s="61">
        <v>65</v>
      </c>
      <c r="E31" s="61">
        <v>164</v>
      </c>
      <c r="F31" s="61"/>
      <c r="G31" s="54">
        <v>13</v>
      </c>
      <c r="H31" s="61">
        <v>3</v>
      </c>
      <c r="I31" s="61">
        <v>10</v>
      </c>
      <c r="J31" s="61"/>
      <c r="K31" s="61">
        <v>18</v>
      </c>
      <c r="L31" s="61">
        <v>4</v>
      </c>
      <c r="M31" s="61">
        <v>14</v>
      </c>
      <c r="N31" s="61"/>
      <c r="O31" s="61">
        <v>1124</v>
      </c>
      <c r="P31" s="2">
        <v>240</v>
      </c>
      <c r="Q31" s="37">
        <f t="shared" si="0"/>
        <v>17.595307917888565</v>
      </c>
    </row>
    <row r="32" spans="1:17" ht="12" customHeight="1" x14ac:dyDescent="0.25">
      <c r="A32" s="15" t="s">
        <v>40</v>
      </c>
      <c r="B32" s="67">
        <v>12780</v>
      </c>
      <c r="C32" s="67">
        <v>1853</v>
      </c>
      <c r="D32" s="67">
        <v>443</v>
      </c>
      <c r="E32" s="67">
        <v>1410</v>
      </c>
      <c r="F32" s="67"/>
      <c r="G32" s="55">
        <v>115</v>
      </c>
      <c r="H32" s="67">
        <v>34</v>
      </c>
      <c r="I32" s="67">
        <v>81</v>
      </c>
      <c r="J32" s="67"/>
      <c r="K32" s="67">
        <v>192</v>
      </c>
      <c r="L32" s="67">
        <v>44</v>
      </c>
      <c r="M32" s="67">
        <v>148</v>
      </c>
      <c r="N32" s="67"/>
      <c r="O32" s="11">
        <v>10783</v>
      </c>
      <c r="P32" s="55">
        <v>1997</v>
      </c>
      <c r="Q32" s="38">
        <f t="shared" si="0"/>
        <v>15.625978090766823</v>
      </c>
    </row>
    <row r="33" spans="1:1" ht="12" customHeight="1" x14ac:dyDescent="0.25">
      <c r="A33" s="4" t="s">
        <v>68</v>
      </c>
    </row>
  </sheetData>
  <mergeCells count="12">
    <mergeCell ref="A1:Q1"/>
    <mergeCell ref="P2:P3"/>
    <mergeCell ref="Q2:Q3"/>
    <mergeCell ref="A2:A3"/>
    <mergeCell ref="B2:B3"/>
    <mergeCell ref="C2:C3"/>
    <mergeCell ref="D2:E2"/>
    <mergeCell ref="G2:G3"/>
    <mergeCell ref="H2:I2"/>
    <mergeCell ref="K2:K3"/>
    <mergeCell ref="L2:M2"/>
    <mergeCell ref="O2:O3"/>
  </mergeCells>
  <pageMargins left="0.27559055118110237" right="0.31496062992125984" top="0.78740157480314965" bottom="0.78740157480314965" header="0.51181102362204722" footer="0.51181102362204722"/>
  <pageSetup paperSize="9" fitToHeight="0" orientation="landscape" r:id="rId1"/>
  <headerFooter>
    <oddFooter>&amp;L&amp;8ISTITUTO NAZIONALE DI STATISTICA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18"/>
  <sheetViews>
    <sheetView zoomScaleNormal="100" workbookViewId="0"/>
  </sheetViews>
  <sheetFormatPr defaultRowHeight="15" x14ac:dyDescent="0.25"/>
  <cols>
    <col min="1" max="1" width="32" customWidth="1"/>
    <col min="2" max="2" width="8.42578125" customWidth="1"/>
    <col min="3" max="3" width="8.28515625" style="50" customWidth="1"/>
    <col min="4" max="4" width="6.85546875" style="50" customWidth="1"/>
    <col min="5" max="5" width="9.140625" style="50"/>
    <col min="6" max="6" width="6.7109375" style="50" customWidth="1"/>
    <col min="7" max="7" width="0.85546875" style="50" customWidth="1"/>
    <col min="8" max="8" width="9.7109375" customWidth="1"/>
  </cols>
  <sheetData>
    <row r="1" spans="1:11" ht="26.25" customHeight="1" x14ac:dyDescent="0.25">
      <c r="A1" s="117" t="s">
        <v>123</v>
      </c>
    </row>
    <row r="2" spans="1:11" ht="28.5" customHeight="1" x14ac:dyDescent="0.25">
      <c r="A2" s="221" t="s">
        <v>48</v>
      </c>
      <c r="B2" s="207" t="s">
        <v>81</v>
      </c>
      <c r="C2" s="222" t="s">
        <v>80</v>
      </c>
      <c r="D2" s="222"/>
      <c r="E2" s="222"/>
      <c r="F2" s="222"/>
      <c r="G2" s="115"/>
      <c r="H2" s="207" t="s">
        <v>91</v>
      </c>
      <c r="I2" s="207" t="s">
        <v>92</v>
      </c>
    </row>
    <row r="3" spans="1:11" x14ac:dyDescent="0.25">
      <c r="A3" s="220"/>
      <c r="B3" s="220"/>
      <c r="C3" s="223">
        <v>2020</v>
      </c>
      <c r="D3" s="224"/>
      <c r="E3" s="223">
        <v>2017</v>
      </c>
      <c r="F3" s="224"/>
      <c r="G3" s="108"/>
      <c r="H3" s="220"/>
      <c r="I3" s="220"/>
    </row>
    <row r="4" spans="1:11" x14ac:dyDescent="0.25">
      <c r="A4" s="217"/>
      <c r="B4" s="217"/>
      <c r="C4" s="114" t="s">
        <v>73</v>
      </c>
      <c r="D4" s="114" t="s">
        <v>55</v>
      </c>
      <c r="E4" s="114" t="s">
        <v>73</v>
      </c>
      <c r="F4" s="114" t="s">
        <v>55</v>
      </c>
      <c r="G4" s="99"/>
      <c r="H4" s="217"/>
      <c r="I4" s="217"/>
    </row>
    <row r="5" spans="1:11" ht="18" x14ac:dyDescent="0.25">
      <c r="A5" s="12" t="s">
        <v>0</v>
      </c>
      <c r="B5" s="6">
        <v>34</v>
      </c>
      <c r="C5" s="47">
        <v>23</v>
      </c>
      <c r="D5" s="85">
        <v>67.64705882352942</v>
      </c>
      <c r="E5" s="47">
        <v>20</v>
      </c>
      <c r="F5" s="85">
        <v>60.606060606060609</v>
      </c>
      <c r="G5" s="45"/>
      <c r="H5" s="85">
        <v>7.040998217468811</v>
      </c>
      <c r="I5" s="118">
        <v>15</v>
      </c>
      <c r="K5" s="105"/>
    </row>
    <row r="6" spans="1:11" x14ac:dyDescent="0.25">
      <c r="A6" s="8" t="s">
        <v>1</v>
      </c>
      <c r="B6" s="9">
        <v>40</v>
      </c>
      <c r="C6" s="48">
        <v>32</v>
      </c>
      <c r="D6" s="85">
        <v>80</v>
      </c>
      <c r="E6" s="48">
        <v>29</v>
      </c>
      <c r="F6" s="85">
        <v>72.5</v>
      </c>
      <c r="G6" s="45"/>
      <c r="H6" s="85">
        <v>7.5</v>
      </c>
      <c r="I6" s="119">
        <v>10.344827586206897</v>
      </c>
    </row>
    <row r="7" spans="1:11" x14ac:dyDescent="0.25">
      <c r="A7" s="8" t="s">
        <v>2</v>
      </c>
      <c r="B7" s="9">
        <v>90</v>
      </c>
      <c r="C7" s="48">
        <v>55</v>
      </c>
      <c r="D7" s="85">
        <v>61.111111111111114</v>
      </c>
      <c r="E7" s="48">
        <v>53</v>
      </c>
      <c r="F7" s="85">
        <v>58.241758241758248</v>
      </c>
      <c r="G7" s="45"/>
      <c r="H7" s="85">
        <v>2.8693528693528663</v>
      </c>
      <c r="I7" s="119">
        <v>3.7735849056603774</v>
      </c>
    </row>
    <row r="8" spans="1:11" x14ac:dyDescent="0.25">
      <c r="A8" s="8" t="s">
        <v>3</v>
      </c>
      <c r="B8" s="9">
        <v>7903</v>
      </c>
      <c r="C8" s="48">
        <v>2354</v>
      </c>
      <c r="D8" s="85">
        <f>C8/B8*100</f>
        <v>29.786157155510569</v>
      </c>
      <c r="E8" s="48">
        <v>2080</v>
      </c>
      <c r="F8" s="85">
        <v>26.071697167209827</v>
      </c>
      <c r="G8" s="45"/>
      <c r="H8" s="85">
        <v>3.7182294336507127</v>
      </c>
      <c r="I8" s="119">
        <v>13.173076923076923</v>
      </c>
    </row>
    <row r="9" spans="1:11" x14ac:dyDescent="0.25">
      <c r="A9" s="8" t="s">
        <v>4</v>
      </c>
      <c r="B9" s="9">
        <v>594</v>
      </c>
      <c r="C9" s="48">
        <v>126</v>
      </c>
      <c r="D9" s="85">
        <v>21.212121212121211</v>
      </c>
      <c r="E9" s="48">
        <v>136</v>
      </c>
      <c r="F9" s="85">
        <v>21.656050955414013</v>
      </c>
      <c r="G9" s="45"/>
      <c r="H9" s="85">
        <v>-0.44392974329280221</v>
      </c>
      <c r="I9" s="119">
        <v>-7.3529411764705888</v>
      </c>
    </row>
    <row r="10" spans="1:11" x14ac:dyDescent="0.25">
      <c r="A10" s="8" t="s">
        <v>50</v>
      </c>
      <c r="B10" s="9">
        <v>14</v>
      </c>
      <c r="C10" s="48">
        <v>13</v>
      </c>
      <c r="D10" s="85">
        <v>92.857142857142861</v>
      </c>
      <c r="E10" s="48">
        <v>10</v>
      </c>
      <c r="F10" s="85">
        <v>71.428571428571431</v>
      </c>
      <c r="G10" s="45"/>
      <c r="H10" s="85">
        <v>21.428571428571431</v>
      </c>
      <c r="I10" s="119">
        <v>30</v>
      </c>
    </row>
    <row r="11" spans="1:11" x14ac:dyDescent="0.25">
      <c r="A11" s="8" t="s">
        <v>5</v>
      </c>
      <c r="B11" s="9">
        <v>191</v>
      </c>
      <c r="C11" s="48">
        <v>133</v>
      </c>
      <c r="D11" s="85">
        <v>69.633507853403145</v>
      </c>
      <c r="E11" s="48">
        <v>122</v>
      </c>
      <c r="F11" s="85">
        <v>62.886597938144327</v>
      </c>
      <c r="G11" s="45"/>
      <c r="H11" s="85">
        <v>6.7469099152588186</v>
      </c>
      <c r="I11" s="119">
        <v>9.0163934426229506</v>
      </c>
    </row>
    <row r="12" spans="1:11" x14ac:dyDescent="0.25">
      <c r="A12" s="8" t="s">
        <v>49</v>
      </c>
      <c r="B12" s="9">
        <v>70</v>
      </c>
      <c r="C12" s="48">
        <v>60</v>
      </c>
      <c r="D12" s="85">
        <v>85.714285714285708</v>
      </c>
      <c r="E12" s="48">
        <v>53</v>
      </c>
      <c r="F12" s="85">
        <v>74.647887323943664</v>
      </c>
      <c r="G12" s="45"/>
      <c r="H12" s="85">
        <v>11.066398390342044</v>
      </c>
      <c r="I12" s="119">
        <v>13.20754716981132</v>
      </c>
    </row>
    <row r="13" spans="1:11" x14ac:dyDescent="0.25">
      <c r="A13" s="8" t="s">
        <v>6</v>
      </c>
      <c r="B13" s="9">
        <v>2377</v>
      </c>
      <c r="C13" s="48">
        <v>264</v>
      </c>
      <c r="D13" s="85">
        <v>11.106436684896929</v>
      </c>
      <c r="E13" s="48">
        <v>297</v>
      </c>
      <c r="F13" s="85">
        <v>13.444997736532368</v>
      </c>
      <c r="G13" s="45"/>
      <c r="H13" s="85">
        <v>-2.3385610516354394</v>
      </c>
      <c r="I13" s="119">
        <v>-11.111111111111111</v>
      </c>
    </row>
    <row r="14" spans="1:11" x14ac:dyDescent="0.25">
      <c r="A14" s="8" t="s">
        <v>7</v>
      </c>
      <c r="B14" s="9">
        <v>596</v>
      </c>
      <c r="C14" s="48">
        <v>170</v>
      </c>
      <c r="D14" s="85">
        <v>28.523489932885905</v>
      </c>
      <c r="E14" s="48">
        <v>144</v>
      </c>
      <c r="F14" s="85">
        <v>22.5</v>
      </c>
      <c r="G14" s="45"/>
      <c r="H14" s="85">
        <v>6.0234899328859051</v>
      </c>
      <c r="I14" s="119">
        <v>18.055555555555554</v>
      </c>
    </row>
    <row r="15" spans="1:11" x14ac:dyDescent="0.25">
      <c r="A15" s="8" t="s">
        <v>8</v>
      </c>
      <c r="B15" s="9">
        <v>871</v>
      </c>
      <c r="C15" s="48">
        <v>188</v>
      </c>
      <c r="D15" s="85">
        <v>21.584385763490239</v>
      </c>
      <c r="E15" s="48">
        <v>165</v>
      </c>
      <c r="F15" s="85">
        <v>17.368421052631579</v>
      </c>
      <c r="G15" s="45"/>
      <c r="H15" s="85">
        <v>4.2159647108586604</v>
      </c>
      <c r="I15" s="119">
        <v>13.939393939393941</v>
      </c>
    </row>
    <row r="16" spans="1:11" x14ac:dyDescent="0.25">
      <c r="A16" s="10" t="s">
        <v>9</v>
      </c>
      <c r="B16" s="17">
        <v>12780</v>
      </c>
      <c r="C16" s="49">
        <v>3418</v>
      </c>
      <c r="D16" s="86">
        <f>C16/B16*100</f>
        <v>26.744913928012519</v>
      </c>
      <c r="E16" s="49">
        <v>3109</v>
      </c>
      <c r="F16" s="87">
        <v>24.198318804483186</v>
      </c>
      <c r="G16" s="116"/>
      <c r="H16" s="86">
        <v>2.5486880035612636</v>
      </c>
      <c r="I16" s="120">
        <v>9.9388871019620453</v>
      </c>
    </row>
    <row r="17" spans="1:17" x14ac:dyDescent="0.25">
      <c r="A17" s="4" t="s">
        <v>68</v>
      </c>
      <c r="C17"/>
      <c r="D17"/>
      <c r="E17"/>
      <c r="F17"/>
      <c r="G17"/>
    </row>
    <row r="18" spans="1:17" ht="48.75" customHeight="1" x14ac:dyDescent="0.25">
      <c r="A18" s="205" t="s">
        <v>67</v>
      </c>
      <c r="B18" s="206"/>
      <c r="C18" s="206"/>
      <c r="D18" s="206"/>
      <c r="E18" s="206"/>
      <c r="F18" s="206"/>
      <c r="G18" s="206"/>
      <c r="H18" s="206"/>
      <c r="I18" s="206"/>
      <c r="J18" s="109"/>
      <c r="K18" s="109"/>
      <c r="L18" s="109"/>
      <c r="M18" s="109"/>
      <c r="N18" s="109"/>
      <c r="O18" s="109"/>
      <c r="P18" s="109"/>
      <c r="Q18" s="109"/>
    </row>
  </sheetData>
  <mergeCells count="8">
    <mergeCell ref="A18:I18"/>
    <mergeCell ref="H2:H4"/>
    <mergeCell ref="I2:I4"/>
    <mergeCell ref="A2:A4"/>
    <mergeCell ref="B2:B4"/>
    <mergeCell ref="C2:F2"/>
    <mergeCell ref="C3:D3"/>
    <mergeCell ref="E3:F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4"/>
  <sheetViews>
    <sheetView workbookViewId="0"/>
  </sheetViews>
  <sheetFormatPr defaultRowHeight="15" x14ac:dyDescent="0.25"/>
  <cols>
    <col min="1" max="1" width="19.28515625" customWidth="1"/>
    <col min="7" max="7" width="0.7109375" customWidth="1"/>
  </cols>
  <sheetData>
    <row r="1" spans="1:9" s="204" customFormat="1" ht="24.75" customHeight="1" x14ac:dyDescent="0.2">
      <c r="A1" s="203" t="s">
        <v>124</v>
      </c>
    </row>
    <row r="2" spans="1:9" ht="18.75" customHeight="1" x14ac:dyDescent="0.25">
      <c r="A2" s="211" t="s">
        <v>125</v>
      </c>
      <c r="B2" s="207" t="s">
        <v>81</v>
      </c>
      <c r="C2" s="222" t="s">
        <v>80</v>
      </c>
      <c r="D2" s="222"/>
      <c r="E2" s="222"/>
      <c r="F2" s="222"/>
      <c r="G2" s="115"/>
      <c r="H2" s="227" t="s">
        <v>91</v>
      </c>
      <c r="I2" s="227" t="s">
        <v>103</v>
      </c>
    </row>
    <row r="3" spans="1:9" x14ac:dyDescent="0.25">
      <c r="A3" s="225"/>
      <c r="B3" s="220"/>
      <c r="C3" s="223">
        <v>2020</v>
      </c>
      <c r="D3" s="224"/>
      <c r="E3" s="223">
        <v>2017</v>
      </c>
      <c r="F3" s="224"/>
      <c r="G3" s="111"/>
      <c r="H3" s="228"/>
      <c r="I3" s="228"/>
    </row>
    <row r="4" spans="1:9" x14ac:dyDescent="0.25">
      <c r="A4" s="226"/>
      <c r="B4" s="217"/>
      <c r="C4" s="114" t="s">
        <v>73</v>
      </c>
      <c r="D4" s="114" t="s">
        <v>55</v>
      </c>
      <c r="E4" s="114" t="s">
        <v>73</v>
      </c>
      <c r="F4" s="114" t="s">
        <v>55</v>
      </c>
      <c r="G4" s="99"/>
      <c r="H4" s="229"/>
      <c r="I4" s="229"/>
    </row>
    <row r="5" spans="1:9" x14ac:dyDescent="0.25">
      <c r="A5" s="27" t="s">
        <v>13</v>
      </c>
      <c r="B5" s="2">
        <v>1645</v>
      </c>
      <c r="C5" s="2">
        <v>360</v>
      </c>
      <c r="D5" s="37">
        <f>C5/B5*100</f>
        <v>21.88449848024316</v>
      </c>
      <c r="E5" s="2">
        <v>353</v>
      </c>
      <c r="F5" s="37">
        <v>20.535194880744619</v>
      </c>
      <c r="G5" s="2"/>
      <c r="H5" s="37">
        <f>D5-F5</f>
        <v>1.3493035994985405</v>
      </c>
      <c r="I5" s="37">
        <f>(C5-E5)/E5*100</f>
        <v>1.9830028328611897</v>
      </c>
    </row>
    <row r="6" spans="1:9" x14ac:dyDescent="0.25">
      <c r="A6" s="14" t="s">
        <v>14</v>
      </c>
      <c r="B6" s="2">
        <v>124</v>
      </c>
      <c r="C6" s="2">
        <v>37</v>
      </c>
      <c r="D6" s="37">
        <f t="shared" ref="D6:D33" si="0">C6/B6*100</f>
        <v>29.838709677419356</v>
      </c>
      <c r="E6" s="2">
        <v>35</v>
      </c>
      <c r="F6" s="37">
        <v>29.66101694915254</v>
      </c>
      <c r="G6" s="2"/>
      <c r="H6" s="37">
        <f t="shared" ref="H6:H33" si="1">D6-F6</f>
        <v>0.17769272826681615</v>
      </c>
      <c r="I6" s="37">
        <f t="shared" ref="I6:I33" si="2">(C6-E6)/E6*100</f>
        <v>5.7142857142857144</v>
      </c>
    </row>
    <row r="7" spans="1:9" x14ac:dyDescent="0.25">
      <c r="A7" s="14" t="s">
        <v>15</v>
      </c>
      <c r="B7" s="2">
        <v>382</v>
      </c>
      <c r="C7" s="2">
        <v>89</v>
      </c>
      <c r="D7" s="37">
        <f t="shared" si="0"/>
        <v>23.298429319371728</v>
      </c>
      <c r="E7" s="2">
        <v>94</v>
      </c>
      <c r="F7" s="37">
        <v>24.607329842931939</v>
      </c>
      <c r="G7" s="2"/>
      <c r="H7" s="37">
        <f t="shared" si="1"/>
        <v>-1.3089005235602116</v>
      </c>
      <c r="I7" s="37">
        <f t="shared" si="2"/>
        <v>-5.3191489361702127</v>
      </c>
    </row>
    <row r="8" spans="1:9" x14ac:dyDescent="0.25">
      <c r="A8" s="14" t="s">
        <v>16</v>
      </c>
      <c r="B8" s="2">
        <v>2045</v>
      </c>
      <c r="C8" s="2">
        <v>540</v>
      </c>
      <c r="D8" s="37">
        <f t="shared" si="0"/>
        <v>26.405867970660147</v>
      </c>
      <c r="E8" s="2">
        <v>483</v>
      </c>
      <c r="F8" s="37">
        <v>23.492217898832685</v>
      </c>
      <c r="G8" s="2"/>
      <c r="H8" s="37">
        <f t="shared" si="1"/>
        <v>2.9136500718274618</v>
      </c>
      <c r="I8" s="37">
        <f t="shared" si="2"/>
        <v>11.801242236024844</v>
      </c>
    </row>
    <row r="9" spans="1:9" x14ac:dyDescent="0.25">
      <c r="A9" s="14" t="s">
        <v>17</v>
      </c>
      <c r="B9" s="2">
        <v>501</v>
      </c>
      <c r="C9" s="2">
        <v>251</v>
      </c>
      <c r="D9" s="37">
        <f t="shared" si="0"/>
        <v>50.099800399201598</v>
      </c>
      <c r="E9" s="2">
        <v>199</v>
      </c>
      <c r="F9" s="37">
        <v>39.250493096646942</v>
      </c>
      <c r="G9" s="2"/>
      <c r="H9" s="37">
        <f t="shared" si="1"/>
        <v>10.849307302554656</v>
      </c>
      <c r="I9" s="37">
        <f t="shared" si="2"/>
        <v>26.13065326633166</v>
      </c>
    </row>
    <row r="10" spans="1:9" x14ac:dyDescent="0.25">
      <c r="A10" s="16" t="s">
        <v>18</v>
      </c>
      <c r="B10" s="2">
        <v>214</v>
      </c>
      <c r="C10" s="2">
        <v>104</v>
      </c>
      <c r="D10" s="37">
        <f t="shared" si="0"/>
        <v>48.598130841121495</v>
      </c>
      <c r="E10" s="2">
        <v>81</v>
      </c>
      <c r="F10" s="37">
        <v>38.571428571428577</v>
      </c>
      <c r="G10" s="2"/>
      <c r="H10" s="37">
        <f t="shared" si="1"/>
        <v>10.026702269692919</v>
      </c>
      <c r="I10" s="37">
        <f t="shared" si="2"/>
        <v>28.39506172839506</v>
      </c>
    </row>
    <row r="11" spans="1:9" x14ac:dyDescent="0.25">
      <c r="A11" s="16" t="s">
        <v>19</v>
      </c>
      <c r="B11" s="2">
        <v>287</v>
      </c>
      <c r="C11" s="2">
        <v>147</v>
      </c>
      <c r="D11" s="37">
        <f t="shared" si="0"/>
        <v>51.219512195121951</v>
      </c>
      <c r="E11" s="2">
        <v>118</v>
      </c>
      <c r="F11" s="37">
        <v>39.73063973063973</v>
      </c>
      <c r="G11" s="2"/>
      <c r="H11" s="37">
        <f t="shared" si="1"/>
        <v>11.48887246448222</v>
      </c>
      <c r="I11" s="37">
        <f t="shared" si="2"/>
        <v>24.576271186440678</v>
      </c>
    </row>
    <row r="12" spans="1:9" x14ac:dyDescent="0.25">
      <c r="A12" s="14" t="s">
        <v>20</v>
      </c>
      <c r="B12" s="2">
        <v>961</v>
      </c>
      <c r="C12" s="2">
        <v>390</v>
      </c>
      <c r="D12" s="37">
        <f t="shared" si="0"/>
        <v>40.582726326742971</v>
      </c>
      <c r="E12" s="2">
        <v>325</v>
      </c>
      <c r="F12" s="37">
        <v>33.470648815653966</v>
      </c>
      <c r="G12" s="2"/>
      <c r="H12" s="37">
        <f t="shared" si="1"/>
        <v>7.1120775110890051</v>
      </c>
      <c r="I12" s="37">
        <f t="shared" si="2"/>
        <v>20</v>
      </c>
    </row>
    <row r="13" spans="1:9" x14ac:dyDescent="0.25">
      <c r="A13" s="14" t="s">
        <v>21</v>
      </c>
      <c r="B13" s="2">
        <v>377</v>
      </c>
      <c r="C13" s="2">
        <v>130</v>
      </c>
      <c r="D13" s="37">
        <f t="shared" si="0"/>
        <v>34.482758620689658</v>
      </c>
      <c r="E13" s="2">
        <v>102</v>
      </c>
      <c r="F13" s="37">
        <v>26.153846153846157</v>
      </c>
      <c r="G13" s="2"/>
      <c r="H13" s="37">
        <f t="shared" si="1"/>
        <v>8.3289124668435015</v>
      </c>
      <c r="I13" s="37">
        <f t="shared" si="2"/>
        <v>27.450980392156865</v>
      </c>
    </row>
    <row r="14" spans="1:9" x14ac:dyDescent="0.25">
      <c r="A14" s="14" t="s">
        <v>22</v>
      </c>
      <c r="B14" s="2">
        <v>674</v>
      </c>
      <c r="C14" s="2">
        <v>280</v>
      </c>
      <c r="D14" s="37">
        <f t="shared" si="0"/>
        <v>41.543026706231458</v>
      </c>
      <c r="E14" s="2">
        <v>255</v>
      </c>
      <c r="F14" s="37">
        <v>37.833827893175076</v>
      </c>
      <c r="G14" s="2"/>
      <c r="H14" s="37">
        <f t="shared" si="1"/>
        <v>3.709198813056382</v>
      </c>
      <c r="I14" s="37">
        <f t="shared" si="2"/>
        <v>9.8039215686274517</v>
      </c>
    </row>
    <row r="15" spans="1:9" x14ac:dyDescent="0.25">
      <c r="A15" s="14" t="s">
        <v>23</v>
      </c>
      <c r="B15" s="2">
        <v>585</v>
      </c>
      <c r="C15" s="2">
        <v>219</v>
      </c>
      <c r="D15" s="37">
        <f t="shared" si="0"/>
        <v>37.435897435897438</v>
      </c>
      <c r="E15" s="2">
        <v>180</v>
      </c>
      <c r="F15" s="37">
        <v>30.82191780821918</v>
      </c>
      <c r="G15" s="2"/>
      <c r="H15" s="37">
        <f t="shared" si="1"/>
        <v>6.6139796276782583</v>
      </c>
      <c r="I15" s="37">
        <f t="shared" si="2"/>
        <v>21.666666666666668</v>
      </c>
    </row>
    <row r="16" spans="1:9" x14ac:dyDescent="0.25">
      <c r="A16" s="14" t="s">
        <v>24</v>
      </c>
      <c r="B16" s="2">
        <v>174</v>
      </c>
      <c r="C16" s="2">
        <v>54</v>
      </c>
      <c r="D16" s="37">
        <f t="shared" si="0"/>
        <v>31.03448275862069</v>
      </c>
      <c r="E16" s="2">
        <v>53</v>
      </c>
      <c r="F16" s="37">
        <v>30.113636363636363</v>
      </c>
      <c r="G16" s="2"/>
      <c r="H16" s="37">
        <f t="shared" si="1"/>
        <v>0.92084639498432708</v>
      </c>
      <c r="I16" s="37">
        <f t="shared" si="2"/>
        <v>1.8867924528301887</v>
      </c>
    </row>
    <row r="17" spans="1:9" x14ac:dyDescent="0.25">
      <c r="A17" s="14" t="s">
        <v>25</v>
      </c>
      <c r="B17" s="2">
        <v>394</v>
      </c>
      <c r="C17" s="2">
        <v>91</v>
      </c>
      <c r="D17" s="37">
        <f t="shared" si="0"/>
        <v>23.096446700507613</v>
      </c>
      <c r="E17" s="2">
        <v>91</v>
      </c>
      <c r="F17" s="37">
        <v>22.636815920398011</v>
      </c>
      <c r="G17" s="2"/>
      <c r="H17" s="37">
        <f t="shared" si="1"/>
        <v>0.45963078010960245</v>
      </c>
      <c r="I17" s="37">
        <f t="shared" si="2"/>
        <v>0</v>
      </c>
    </row>
    <row r="18" spans="1:9" x14ac:dyDescent="0.25">
      <c r="A18" s="14" t="s">
        <v>26</v>
      </c>
      <c r="B18" s="2">
        <v>808</v>
      </c>
      <c r="C18" s="2">
        <v>174</v>
      </c>
      <c r="D18" s="37">
        <f t="shared" si="0"/>
        <v>21.534653465346533</v>
      </c>
      <c r="E18" s="2">
        <v>173</v>
      </c>
      <c r="F18" s="37">
        <v>21.226993865030675</v>
      </c>
      <c r="G18" s="2"/>
      <c r="H18" s="37">
        <f t="shared" si="1"/>
        <v>0.30765960031585848</v>
      </c>
      <c r="I18" s="37">
        <f t="shared" si="2"/>
        <v>0.57803468208092479</v>
      </c>
    </row>
    <row r="19" spans="1:9" x14ac:dyDescent="0.25">
      <c r="A19" s="14" t="s">
        <v>27</v>
      </c>
      <c r="B19" s="2">
        <v>460</v>
      </c>
      <c r="C19" s="2">
        <v>86</v>
      </c>
      <c r="D19" s="37">
        <f t="shared" si="0"/>
        <v>18.695652173913043</v>
      </c>
      <c r="E19" s="2">
        <v>79</v>
      </c>
      <c r="F19" s="37">
        <v>17.362637362637361</v>
      </c>
      <c r="G19" s="2"/>
      <c r="H19" s="37">
        <f t="shared" si="1"/>
        <v>1.3330148112756817</v>
      </c>
      <c r="I19" s="37">
        <f t="shared" si="2"/>
        <v>8.8607594936708853</v>
      </c>
    </row>
    <row r="20" spans="1:9" x14ac:dyDescent="0.25">
      <c r="A20" s="14" t="s">
        <v>28</v>
      </c>
      <c r="B20" s="2">
        <v>217</v>
      </c>
      <c r="C20" s="2">
        <v>27</v>
      </c>
      <c r="D20" s="37">
        <f t="shared" si="0"/>
        <v>12.442396313364055</v>
      </c>
      <c r="E20" s="2">
        <v>23</v>
      </c>
      <c r="F20" s="37">
        <v>10.747663551401869</v>
      </c>
      <c r="G20" s="2"/>
      <c r="H20" s="37">
        <f t="shared" si="1"/>
        <v>1.6947327619621859</v>
      </c>
      <c r="I20" s="37">
        <f t="shared" si="2"/>
        <v>17.391304347826086</v>
      </c>
    </row>
    <row r="21" spans="1:9" x14ac:dyDescent="0.25">
      <c r="A21" s="14" t="s">
        <v>29</v>
      </c>
      <c r="B21" s="2">
        <v>810</v>
      </c>
      <c r="C21" s="2">
        <v>174</v>
      </c>
      <c r="D21" s="37">
        <f t="shared" si="0"/>
        <v>21.481481481481481</v>
      </c>
      <c r="E21" s="2">
        <v>166</v>
      </c>
      <c r="F21" s="37">
        <v>20.468557336621455</v>
      </c>
      <c r="G21" s="2"/>
      <c r="H21" s="37">
        <f t="shared" si="1"/>
        <v>1.0129241448600261</v>
      </c>
      <c r="I21" s="37">
        <f t="shared" si="2"/>
        <v>4.8192771084337354</v>
      </c>
    </row>
    <row r="22" spans="1:9" x14ac:dyDescent="0.25">
      <c r="A22" s="14" t="s">
        <v>30</v>
      </c>
      <c r="B22" s="2">
        <v>489</v>
      </c>
      <c r="C22" s="2">
        <v>107</v>
      </c>
      <c r="D22" s="37">
        <f t="shared" si="0"/>
        <v>21.881390593047033</v>
      </c>
      <c r="E22" s="2">
        <v>96</v>
      </c>
      <c r="F22" s="37">
        <v>19.91701244813278</v>
      </c>
      <c r="G22" s="2"/>
      <c r="H22" s="37">
        <f t="shared" si="1"/>
        <v>1.964378144914253</v>
      </c>
      <c r="I22" s="37">
        <f t="shared" si="2"/>
        <v>11.458333333333332</v>
      </c>
    </row>
    <row r="23" spans="1:9" x14ac:dyDescent="0.25">
      <c r="A23" s="14" t="s">
        <v>31</v>
      </c>
      <c r="B23" s="2">
        <v>210</v>
      </c>
      <c r="C23" s="2">
        <v>37</v>
      </c>
      <c r="D23" s="37">
        <f t="shared" si="0"/>
        <v>17.61904761904762</v>
      </c>
      <c r="E23" s="2">
        <v>36</v>
      </c>
      <c r="F23" s="37">
        <v>17.061611374407583</v>
      </c>
      <c r="G23" s="2"/>
      <c r="H23" s="37">
        <f t="shared" si="1"/>
        <v>0.55743624464003716</v>
      </c>
      <c r="I23" s="37">
        <f t="shared" si="2"/>
        <v>2.7777777777777777</v>
      </c>
    </row>
    <row r="24" spans="1:9" x14ac:dyDescent="0.25">
      <c r="A24" s="14" t="s">
        <v>32</v>
      </c>
      <c r="B24" s="2">
        <v>560</v>
      </c>
      <c r="C24" s="2">
        <v>89</v>
      </c>
      <c r="D24" s="37">
        <f t="shared" si="0"/>
        <v>15.892857142857142</v>
      </c>
      <c r="E24" s="2">
        <v>90</v>
      </c>
      <c r="F24" s="37">
        <v>16.363636363636363</v>
      </c>
      <c r="G24" s="2"/>
      <c r="H24" s="37">
        <f t="shared" si="1"/>
        <v>-0.47077922077922096</v>
      </c>
      <c r="I24" s="37">
        <f t="shared" si="2"/>
        <v>-1.1111111111111112</v>
      </c>
    </row>
    <row r="25" spans="1:9" x14ac:dyDescent="0.25">
      <c r="A25" s="14" t="s">
        <v>33</v>
      </c>
      <c r="B25" s="2">
        <v>783</v>
      </c>
      <c r="C25" s="2">
        <v>106</v>
      </c>
      <c r="D25" s="37">
        <f t="shared" si="0"/>
        <v>13.537675606641125</v>
      </c>
      <c r="E25" s="2">
        <v>132</v>
      </c>
      <c r="F25" s="37">
        <v>17.322834645669293</v>
      </c>
      <c r="G25" s="2"/>
      <c r="H25" s="37">
        <f t="shared" si="1"/>
        <v>-3.7851590390281675</v>
      </c>
      <c r="I25" s="37">
        <f t="shared" si="2"/>
        <v>-19.696969696969695</v>
      </c>
    </row>
    <row r="26" spans="1:9" x14ac:dyDescent="0.25">
      <c r="A26" s="14" t="s">
        <v>34</v>
      </c>
      <c r="B26" s="2">
        <v>581</v>
      </c>
      <c r="C26" s="2">
        <v>177</v>
      </c>
      <c r="D26" s="37">
        <f t="shared" si="0"/>
        <v>30.464716006884679</v>
      </c>
      <c r="E26" s="2">
        <v>144</v>
      </c>
      <c r="F26" s="37">
        <v>25.307557117750441</v>
      </c>
      <c r="G26" s="2"/>
      <c r="H26" s="37">
        <f t="shared" si="1"/>
        <v>5.1571588891342373</v>
      </c>
      <c r="I26" s="37">
        <f t="shared" si="2"/>
        <v>22.916666666666664</v>
      </c>
    </row>
    <row r="27" spans="1:9" ht="6" customHeight="1" x14ac:dyDescent="0.25">
      <c r="A27" s="14"/>
      <c r="B27" s="2"/>
      <c r="C27" s="2"/>
      <c r="D27" s="37"/>
      <c r="E27" s="2"/>
      <c r="F27" s="37"/>
      <c r="G27" s="2"/>
      <c r="H27" s="37"/>
      <c r="I27" s="37"/>
    </row>
    <row r="28" spans="1:9" x14ac:dyDescent="0.25">
      <c r="A28" s="14" t="s">
        <v>35</v>
      </c>
      <c r="B28" s="2">
        <v>4196</v>
      </c>
      <c r="C28" s="2">
        <v>1026</v>
      </c>
      <c r="D28" s="37">
        <f t="shared" si="0"/>
        <v>24.451858913250714</v>
      </c>
      <c r="E28" s="2">
        <v>965</v>
      </c>
      <c r="F28" s="37">
        <v>22.573099415204677</v>
      </c>
      <c r="G28" s="2"/>
      <c r="H28" s="37">
        <f t="shared" si="1"/>
        <v>1.8787594980460369</v>
      </c>
      <c r="I28" s="37">
        <f t="shared" si="2"/>
        <v>6.3212435233160624</v>
      </c>
    </row>
    <row r="29" spans="1:9" x14ac:dyDescent="0.25">
      <c r="A29" s="14" t="s">
        <v>36</v>
      </c>
      <c r="B29" s="2">
        <v>2513</v>
      </c>
      <c r="C29" s="2">
        <v>1051</v>
      </c>
      <c r="D29" s="37">
        <f t="shared" si="0"/>
        <v>41.822522881018706</v>
      </c>
      <c r="E29" s="2">
        <v>881</v>
      </c>
      <c r="F29" s="37">
        <v>34.657749803304483</v>
      </c>
      <c r="G29" s="2"/>
      <c r="H29" s="37">
        <f t="shared" si="1"/>
        <v>7.1647730777142229</v>
      </c>
      <c r="I29" s="37">
        <f t="shared" si="2"/>
        <v>19.296254256526673</v>
      </c>
    </row>
    <row r="30" spans="1:9" x14ac:dyDescent="0.25">
      <c r="A30" s="14" t="s">
        <v>37</v>
      </c>
      <c r="B30" s="2">
        <v>1961</v>
      </c>
      <c r="C30" s="2">
        <v>538</v>
      </c>
      <c r="D30" s="37">
        <f t="shared" si="0"/>
        <v>27.434982151963283</v>
      </c>
      <c r="E30" s="2">
        <v>497</v>
      </c>
      <c r="F30" s="37">
        <v>25.139099645928177</v>
      </c>
      <c r="G30" s="2"/>
      <c r="H30" s="37">
        <f t="shared" si="1"/>
        <v>2.295882506035106</v>
      </c>
      <c r="I30" s="37">
        <f t="shared" si="2"/>
        <v>8.2494969818913475</v>
      </c>
    </row>
    <row r="31" spans="1:9" x14ac:dyDescent="0.25">
      <c r="A31" s="14" t="s">
        <v>38</v>
      </c>
      <c r="B31" s="2">
        <v>2746</v>
      </c>
      <c r="C31" s="2">
        <v>520</v>
      </c>
      <c r="D31" s="37">
        <f t="shared" si="0"/>
        <v>18.936635105608158</v>
      </c>
      <c r="E31" s="2">
        <v>490</v>
      </c>
      <c r="F31" s="37">
        <v>17.994858611825194</v>
      </c>
      <c r="G31" s="2"/>
      <c r="H31" s="37">
        <f t="shared" si="1"/>
        <v>0.9417764937829638</v>
      </c>
      <c r="I31" s="37">
        <f t="shared" si="2"/>
        <v>6.1224489795918364</v>
      </c>
    </row>
    <row r="32" spans="1:9" x14ac:dyDescent="0.25">
      <c r="A32" s="14" t="s">
        <v>39</v>
      </c>
      <c r="B32" s="2">
        <v>1364</v>
      </c>
      <c r="C32" s="2">
        <v>283</v>
      </c>
      <c r="D32" s="37">
        <f t="shared" si="0"/>
        <v>20.747800586510266</v>
      </c>
      <c r="E32" s="2">
        <v>276</v>
      </c>
      <c r="F32" s="37">
        <v>20.736288504883547</v>
      </c>
      <c r="G32" s="2"/>
      <c r="H32" s="37">
        <f t="shared" si="1"/>
        <v>1.151208162671935E-2</v>
      </c>
      <c r="I32" s="37">
        <f t="shared" si="2"/>
        <v>2.5362318840579712</v>
      </c>
    </row>
    <row r="33" spans="1:9" x14ac:dyDescent="0.25">
      <c r="A33" s="15" t="s">
        <v>40</v>
      </c>
      <c r="B33" s="32">
        <v>12780</v>
      </c>
      <c r="C33" s="32">
        <v>3418</v>
      </c>
      <c r="D33" s="38">
        <f t="shared" si="0"/>
        <v>26.744913928012519</v>
      </c>
      <c r="E33" s="32">
        <v>3109</v>
      </c>
      <c r="F33" s="38">
        <v>24.198318804483186</v>
      </c>
      <c r="G33" s="32"/>
      <c r="H33" s="38">
        <f t="shared" si="1"/>
        <v>2.5465951235293325</v>
      </c>
      <c r="I33" s="38">
        <f t="shared" si="2"/>
        <v>9.9388871019620453</v>
      </c>
    </row>
    <row r="34" spans="1:9" x14ac:dyDescent="0.25">
      <c r="A34" s="4" t="s">
        <v>68</v>
      </c>
    </row>
  </sheetData>
  <mergeCells count="7">
    <mergeCell ref="A2:A4"/>
    <mergeCell ref="B2:B4"/>
    <mergeCell ref="C2:F2"/>
    <mergeCell ref="H2:H4"/>
    <mergeCell ref="I2:I4"/>
    <mergeCell ref="C3:D3"/>
    <mergeCell ref="E3:F3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B22"/>
  <sheetViews>
    <sheetView zoomScaleNormal="100" workbookViewId="0">
      <pane xSplit="1" topLeftCell="B1" activePane="topRight" state="frozen"/>
      <selection pane="topRight" sqref="A1:AH1"/>
    </sheetView>
  </sheetViews>
  <sheetFormatPr defaultRowHeight="12" customHeight="1" x14ac:dyDescent="0.25"/>
  <cols>
    <col min="1" max="1" width="32" customWidth="1"/>
    <col min="2" max="2" width="7.7109375" customWidth="1"/>
    <col min="3" max="4" width="7.5703125" customWidth="1"/>
    <col min="5" max="5" width="8.42578125" customWidth="1"/>
    <col min="6" max="6" width="7.5703125" customWidth="1"/>
    <col min="7" max="7" width="0.7109375" style="3" customWidth="1"/>
    <col min="8" max="9" width="7.5703125" customWidth="1"/>
    <col min="10" max="10" width="9.140625" customWidth="1"/>
    <col min="11" max="11" width="7.5703125" customWidth="1"/>
    <col min="12" max="12" width="0.85546875" style="50" customWidth="1"/>
    <col min="13" max="13" width="5.42578125" customWidth="1"/>
    <col min="14" max="14" width="7.5703125" customWidth="1"/>
    <col min="15" max="15" width="8.28515625" customWidth="1"/>
    <col min="16" max="16" width="7.5703125" customWidth="1"/>
    <col min="17" max="17" width="1" customWidth="1"/>
    <col min="18" max="18" width="4.5703125" style="50" customWidth="1"/>
    <col min="19" max="19" width="8.28515625" customWidth="1"/>
    <col min="20" max="20" width="7.5703125" customWidth="1"/>
    <col min="21" max="22" width="8.5703125" customWidth="1"/>
    <col min="23" max="23" width="1" style="50" customWidth="1"/>
    <col min="24" max="27" width="7.5703125" customWidth="1"/>
    <col min="28" max="28" width="0.85546875" style="50" customWidth="1"/>
    <col min="30" max="30" width="9.5703125" customWidth="1"/>
    <col min="31" max="31" width="8.42578125" customWidth="1"/>
    <col min="32" max="32" width="9.5703125" customWidth="1"/>
    <col min="33" max="33" width="0.85546875" style="50" customWidth="1"/>
    <col min="38" max="38" width="0.85546875" customWidth="1"/>
    <col min="43" max="43" width="0.85546875" customWidth="1"/>
    <col min="48" max="48" width="0.85546875" customWidth="1"/>
    <col min="49" max="52" width="7.85546875" customWidth="1"/>
    <col min="53" max="53" width="0.85546875" customWidth="1"/>
    <col min="54" max="54" width="7" customWidth="1"/>
    <col min="58" max="58" width="1.28515625" customWidth="1"/>
    <col min="63" max="63" width="1.28515625" customWidth="1"/>
    <col min="68" max="68" width="0.85546875" customWidth="1"/>
    <col min="69" max="69" width="11" customWidth="1"/>
    <col min="73" max="73" width="1.140625" customWidth="1"/>
    <col min="78" max="78" width="1.28515625" customWidth="1"/>
    <col min="83" max="83" width="1.42578125" customWidth="1"/>
    <col min="84" max="87" width="9.140625" style="3"/>
    <col min="88" max="88" width="1" style="3" customWidth="1"/>
    <col min="89" max="92" width="9.140625" style="3"/>
    <col min="93" max="93" width="1" style="3" customWidth="1"/>
    <col min="94" max="94" width="9.28515625" style="3" customWidth="1"/>
    <col min="95" max="95" width="5.5703125" style="3" customWidth="1"/>
    <col min="96" max="96" width="5.28515625" style="3" customWidth="1"/>
    <col min="97" max="210" width="9.140625" style="3"/>
  </cols>
  <sheetData>
    <row r="1" spans="1:210" ht="21" customHeight="1" x14ac:dyDescent="0.25">
      <c r="A1" s="216" t="s">
        <v>120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34"/>
      <c r="AF1" s="234"/>
      <c r="AG1" s="234"/>
      <c r="AH1" s="234"/>
      <c r="AI1" s="124"/>
      <c r="AJ1" s="124"/>
      <c r="AK1" s="124"/>
      <c r="AL1" s="124"/>
      <c r="AM1" s="124"/>
      <c r="AN1" s="124"/>
      <c r="AO1" s="124"/>
      <c r="AP1" s="124"/>
      <c r="AQ1" s="124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</row>
    <row r="2" spans="1:210" s="50" customFormat="1" ht="27" customHeight="1" x14ac:dyDescent="0.25">
      <c r="A2" s="237" t="s">
        <v>48</v>
      </c>
      <c r="B2" s="239" t="s">
        <v>11</v>
      </c>
      <c r="C2" s="236" t="s">
        <v>82</v>
      </c>
      <c r="D2" s="236"/>
      <c r="E2" s="236"/>
      <c r="F2" s="236"/>
      <c r="G2" s="167"/>
      <c r="H2" s="236" t="s">
        <v>70</v>
      </c>
      <c r="I2" s="236"/>
      <c r="J2" s="236"/>
      <c r="K2" s="236"/>
      <c r="L2" s="167"/>
      <c r="M2" s="236" t="s">
        <v>60</v>
      </c>
      <c r="N2" s="236"/>
      <c r="O2" s="236"/>
      <c r="P2" s="236"/>
      <c r="Q2" s="168"/>
      <c r="R2" s="236" t="s">
        <v>61</v>
      </c>
      <c r="S2" s="236"/>
      <c r="T2" s="236"/>
      <c r="U2" s="236"/>
      <c r="V2" s="236"/>
      <c r="W2" s="167"/>
      <c r="X2" s="236" t="s">
        <v>58</v>
      </c>
      <c r="Y2" s="236"/>
      <c r="Z2" s="236"/>
      <c r="AA2" s="236"/>
      <c r="AB2" s="167"/>
      <c r="AC2" s="236" t="s">
        <v>62</v>
      </c>
      <c r="AD2" s="236"/>
      <c r="AE2" s="236"/>
      <c r="AF2" s="236"/>
      <c r="AG2" s="167"/>
      <c r="AH2" s="233" t="s">
        <v>59</v>
      </c>
      <c r="AI2" s="233"/>
      <c r="AJ2" s="233"/>
      <c r="AK2" s="233"/>
      <c r="AL2" s="167"/>
      <c r="AM2" s="233" t="s">
        <v>86</v>
      </c>
      <c r="AN2" s="233"/>
      <c r="AO2" s="233"/>
      <c r="AP2" s="233"/>
      <c r="AQ2" s="167"/>
      <c r="AR2" s="233" t="s">
        <v>83</v>
      </c>
      <c r="AS2" s="233"/>
      <c r="AT2" s="233"/>
      <c r="AU2" s="233"/>
      <c r="AV2" s="167"/>
      <c r="AW2" s="233" t="s">
        <v>63</v>
      </c>
      <c r="AX2" s="233"/>
      <c r="AY2" s="233"/>
      <c r="AZ2" s="233"/>
      <c r="BA2" s="167"/>
      <c r="BB2" s="233" t="s">
        <v>84</v>
      </c>
      <c r="BC2" s="233"/>
      <c r="BD2" s="233"/>
      <c r="BE2" s="233"/>
      <c r="BF2" s="167"/>
      <c r="BG2" s="233" t="s">
        <v>64</v>
      </c>
      <c r="BH2" s="233"/>
      <c r="BI2" s="233"/>
      <c r="BJ2" s="233"/>
      <c r="BK2" s="167"/>
      <c r="BL2" s="233" t="s">
        <v>85</v>
      </c>
      <c r="BM2" s="233"/>
      <c r="BN2" s="233"/>
      <c r="BO2" s="233"/>
      <c r="BP2" s="167"/>
      <c r="BQ2" s="233" t="s">
        <v>65</v>
      </c>
      <c r="BR2" s="233"/>
      <c r="BS2" s="233"/>
      <c r="BT2" s="233"/>
      <c r="BU2" s="167"/>
      <c r="BV2" s="233" t="s">
        <v>71</v>
      </c>
      <c r="BW2" s="233"/>
      <c r="BX2" s="233"/>
      <c r="BY2" s="233"/>
      <c r="BZ2" s="167"/>
      <c r="CA2" s="233" t="s">
        <v>66</v>
      </c>
      <c r="CB2" s="233"/>
      <c r="CC2" s="233"/>
      <c r="CD2" s="233"/>
      <c r="CE2" s="168"/>
      <c r="CF2" s="233" t="s">
        <v>87</v>
      </c>
      <c r="CG2" s="233"/>
      <c r="CH2" s="233"/>
      <c r="CI2" s="233"/>
      <c r="CJ2" s="168"/>
      <c r="CK2" s="233" t="s">
        <v>88</v>
      </c>
      <c r="CL2" s="233"/>
      <c r="CM2" s="233"/>
      <c r="CN2" s="233"/>
      <c r="CO2" s="168"/>
      <c r="CP2" s="230" t="s">
        <v>104</v>
      </c>
      <c r="CQ2" s="232" t="s">
        <v>105</v>
      </c>
      <c r="CR2" s="232"/>
      <c r="CS2" s="103"/>
      <c r="CT2" s="103"/>
      <c r="CU2" s="103"/>
      <c r="CV2" s="103"/>
      <c r="CW2" s="103"/>
      <c r="CX2" s="103"/>
      <c r="CY2" s="103"/>
      <c r="CZ2" s="103"/>
      <c r="DA2" s="103"/>
      <c r="DB2" s="103"/>
      <c r="DC2" s="103"/>
      <c r="DD2" s="103"/>
      <c r="DE2" s="103"/>
      <c r="DF2" s="103"/>
      <c r="DG2" s="103"/>
      <c r="DH2" s="103"/>
      <c r="DI2" s="103"/>
      <c r="DJ2" s="103"/>
      <c r="DK2" s="103"/>
      <c r="DL2" s="103"/>
      <c r="DM2" s="103"/>
      <c r="DN2" s="103"/>
      <c r="DO2" s="103"/>
      <c r="DP2" s="103"/>
      <c r="DQ2" s="103"/>
      <c r="DR2" s="103"/>
      <c r="DS2" s="103"/>
      <c r="DT2" s="103"/>
      <c r="DU2" s="103"/>
      <c r="DV2" s="103"/>
      <c r="DW2" s="103"/>
      <c r="DX2" s="103"/>
      <c r="DY2" s="103"/>
      <c r="DZ2" s="103"/>
      <c r="EA2" s="103"/>
      <c r="EB2" s="103"/>
      <c r="EC2" s="103"/>
      <c r="ED2" s="103"/>
      <c r="EE2" s="103"/>
      <c r="EF2" s="103"/>
      <c r="EG2" s="103"/>
      <c r="EH2" s="103"/>
      <c r="EI2" s="103"/>
      <c r="EJ2" s="103"/>
      <c r="EK2" s="103"/>
      <c r="EL2" s="103"/>
      <c r="EM2" s="103"/>
      <c r="EN2" s="103"/>
      <c r="EO2" s="103"/>
      <c r="EP2" s="103"/>
      <c r="EQ2" s="103"/>
      <c r="ER2" s="103"/>
      <c r="ES2" s="103"/>
      <c r="ET2" s="103"/>
      <c r="EU2" s="103"/>
      <c r="EV2" s="103"/>
      <c r="EW2" s="103"/>
      <c r="EX2" s="103"/>
      <c r="EY2" s="103"/>
      <c r="EZ2" s="103"/>
      <c r="FA2" s="103"/>
      <c r="FB2" s="103"/>
      <c r="FC2" s="103"/>
      <c r="FD2" s="103"/>
      <c r="FE2" s="103"/>
      <c r="FF2" s="103"/>
      <c r="FG2" s="103"/>
      <c r="FH2" s="103"/>
      <c r="FI2" s="103"/>
      <c r="FJ2" s="103"/>
      <c r="FK2" s="103"/>
      <c r="FL2" s="103"/>
      <c r="FM2" s="103"/>
      <c r="FN2" s="103"/>
      <c r="FO2" s="103"/>
      <c r="FP2" s="103"/>
      <c r="FQ2" s="103"/>
      <c r="FR2" s="103"/>
      <c r="FS2" s="103"/>
      <c r="FT2" s="103"/>
      <c r="FU2" s="103"/>
      <c r="FV2" s="103"/>
      <c r="FW2" s="103"/>
      <c r="FX2" s="103"/>
      <c r="FY2" s="103"/>
      <c r="FZ2" s="103"/>
      <c r="GA2" s="103"/>
      <c r="GB2" s="103"/>
      <c r="GC2" s="103"/>
      <c r="GD2" s="103"/>
      <c r="GE2" s="103"/>
      <c r="GF2" s="103"/>
      <c r="GG2" s="103"/>
      <c r="GH2" s="103"/>
      <c r="GI2" s="103"/>
      <c r="GJ2" s="103"/>
      <c r="GK2" s="103"/>
      <c r="GL2" s="103"/>
      <c r="GM2" s="103"/>
      <c r="GN2" s="103"/>
      <c r="GO2" s="103"/>
      <c r="GP2" s="103"/>
      <c r="GQ2" s="103"/>
      <c r="GR2" s="103"/>
      <c r="GS2" s="103"/>
      <c r="GT2" s="103"/>
      <c r="GU2" s="103"/>
      <c r="GV2" s="103"/>
      <c r="GW2" s="103"/>
      <c r="GX2" s="103"/>
      <c r="GY2" s="103"/>
      <c r="GZ2" s="103"/>
      <c r="HA2" s="103"/>
      <c r="HB2" s="103"/>
    </row>
    <row r="3" spans="1:210" ht="24" customHeight="1" x14ac:dyDescent="0.25">
      <c r="A3" s="238"/>
      <c r="B3" s="240"/>
      <c r="C3" s="165" t="s">
        <v>75</v>
      </c>
      <c r="D3" s="165" t="s">
        <v>52</v>
      </c>
      <c r="E3" s="165" t="s">
        <v>76</v>
      </c>
      <c r="F3" s="165" t="s">
        <v>69</v>
      </c>
      <c r="G3" s="126"/>
      <c r="H3" s="165" t="s">
        <v>75</v>
      </c>
      <c r="I3" s="165" t="s">
        <v>52</v>
      </c>
      <c r="J3" s="165" t="s">
        <v>76</v>
      </c>
      <c r="K3" s="165" t="s">
        <v>69</v>
      </c>
      <c r="L3" s="126"/>
      <c r="M3" s="165" t="s">
        <v>75</v>
      </c>
      <c r="N3" s="165" t="s">
        <v>52</v>
      </c>
      <c r="O3" s="165" t="s">
        <v>76</v>
      </c>
      <c r="P3" s="165" t="s">
        <v>69</v>
      </c>
      <c r="Q3" s="126"/>
      <c r="R3" s="165"/>
      <c r="S3" s="165" t="s">
        <v>75</v>
      </c>
      <c r="T3" s="165" t="s">
        <v>52</v>
      </c>
      <c r="U3" s="165" t="s">
        <v>76</v>
      </c>
      <c r="V3" s="165" t="s">
        <v>69</v>
      </c>
      <c r="W3" s="126"/>
      <c r="X3" s="165" t="s">
        <v>75</v>
      </c>
      <c r="Y3" s="165" t="s">
        <v>52</v>
      </c>
      <c r="Z3" s="165" t="s">
        <v>76</v>
      </c>
      <c r="AA3" s="165" t="s">
        <v>69</v>
      </c>
      <c r="AB3" s="126"/>
      <c r="AC3" s="165" t="s">
        <v>75</v>
      </c>
      <c r="AD3" s="165" t="s">
        <v>52</v>
      </c>
      <c r="AE3" s="165" t="s">
        <v>76</v>
      </c>
      <c r="AF3" s="165" t="s">
        <v>69</v>
      </c>
      <c r="AG3" s="126"/>
      <c r="AH3" s="165" t="s">
        <v>75</v>
      </c>
      <c r="AI3" s="165" t="s">
        <v>52</v>
      </c>
      <c r="AJ3" s="165" t="s">
        <v>76</v>
      </c>
      <c r="AK3" s="165" t="s">
        <v>69</v>
      </c>
      <c r="AL3" s="126"/>
      <c r="AM3" s="165" t="s">
        <v>75</v>
      </c>
      <c r="AN3" s="165" t="s">
        <v>52</v>
      </c>
      <c r="AO3" s="165" t="s">
        <v>76</v>
      </c>
      <c r="AP3" s="165" t="s">
        <v>69</v>
      </c>
      <c r="AQ3" s="126"/>
      <c r="AR3" s="165" t="s">
        <v>75</v>
      </c>
      <c r="AS3" s="165" t="s">
        <v>52</v>
      </c>
      <c r="AT3" s="165" t="s">
        <v>76</v>
      </c>
      <c r="AU3" s="165" t="s">
        <v>69</v>
      </c>
      <c r="AV3" s="126"/>
      <c r="AW3" s="165" t="s">
        <v>75</v>
      </c>
      <c r="AX3" s="165" t="s">
        <v>52</v>
      </c>
      <c r="AY3" s="165" t="s">
        <v>76</v>
      </c>
      <c r="AZ3" s="165" t="s">
        <v>69</v>
      </c>
      <c r="BA3" s="126"/>
      <c r="BB3" s="165" t="s">
        <v>75</v>
      </c>
      <c r="BC3" s="165" t="s">
        <v>52</v>
      </c>
      <c r="BD3" s="165" t="s">
        <v>76</v>
      </c>
      <c r="BE3" s="165" t="s">
        <v>69</v>
      </c>
      <c r="BF3" s="127"/>
      <c r="BG3" s="165" t="s">
        <v>75</v>
      </c>
      <c r="BH3" s="165" t="s">
        <v>52</v>
      </c>
      <c r="BI3" s="165" t="s">
        <v>76</v>
      </c>
      <c r="BJ3" s="165" t="s">
        <v>69</v>
      </c>
      <c r="BK3" s="127"/>
      <c r="BL3" s="165" t="s">
        <v>75</v>
      </c>
      <c r="BM3" s="165" t="s">
        <v>52</v>
      </c>
      <c r="BN3" s="165" t="s">
        <v>76</v>
      </c>
      <c r="BO3" s="165" t="s">
        <v>69</v>
      </c>
      <c r="BP3" s="127"/>
      <c r="BQ3" s="165" t="s">
        <v>75</v>
      </c>
      <c r="BR3" s="165" t="s">
        <v>52</v>
      </c>
      <c r="BS3" s="165" t="s">
        <v>76</v>
      </c>
      <c r="BT3" s="165" t="s">
        <v>69</v>
      </c>
      <c r="BU3" s="127"/>
      <c r="BV3" s="165" t="s">
        <v>75</v>
      </c>
      <c r="BW3" s="165" t="s">
        <v>52</v>
      </c>
      <c r="BX3" s="165" t="s">
        <v>76</v>
      </c>
      <c r="BY3" s="165" t="s">
        <v>69</v>
      </c>
      <c r="BZ3" s="127"/>
      <c r="CA3" s="165" t="s">
        <v>75</v>
      </c>
      <c r="CB3" s="165" t="s">
        <v>52</v>
      </c>
      <c r="CC3" s="165" t="s">
        <v>76</v>
      </c>
      <c r="CD3" s="165" t="s">
        <v>69</v>
      </c>
      <c r="CE3" s="126"/>
      <c r="CF3" s="165" t="s">
        <v>75</v>
      </c>
      <c r="CG3" s="165" t="s">
        <v>52</v>
      </c>
      <c r="CH3" s="165" t="s">
        <v>76</v>
      </c>
      <c r="CI3" s="165" t="s">
        <v>69</v>
      </c>
      <c r="CJ3" s="126"/>
      <c r="CK3" s="165" t="s">
        <v>75</v>
      </c>
      <c r="CL3" s="165" t="s">
        <v>52</v>
      </c>
      <c r="CM3" s="165" t="s">
        <v>76</v>
      </c>
      <c r="CN3" s="165" t="s">
        <v>69</v>
      </c>
      <c r="CO3" s="126"/>
      <c r="CP3" s="231"/>
      <c r="CQ3" s="165" t="s">
        <v>106</v>
      </c>
      <c r="CR3" s="165" t="s">
        <v>55</v>
      </c>
    </row>
    <row r="4" spans="1:210" ht="21" customHeight="1" x14ac:dyDescent="0.25">
      <c r="A4" s="12" t="s">
        <v>0</v>
      </c>
      <c r="B4" s="6">
        <v>34</v>
      </c>
      <c r="C4" s="150">
        <v>15</v>
      </c>
      <c r="D4" s="150">
        <v>8</v>
      </c>
      <c r="E4" s="151">
        <f>D4/C4*100</f>
        <v>53.333333333333336</v>
      </c>
      <c r="F4" s="150">
        <v>7</v>
      </c>
      <c r="G4" s="166"/>
      <c r="H4" s="150">
        <v>20</v>
      </c>
      <c r="I4" s="150">
        <v>13</v>
      </c>
      <c r="J4" s="151">
        <v>65</v>
      </c>
      <c r="K4" s="150">
        <v>7</v>
      </c>
      <c r="L4" s="128"/>
      <c r="M4" s="150">
        <v>0</v>
      </c>
      <c r="N4" s="150">
        <v>0</v>
      </c>
      <c r="O4" s="151">
        <v>0</v>
      </c>
      <c r="P4" s="150">
        <v>0</v>
      </c>
      <c r="Q4" s="128"/>
      <c r="R4" s="150"/>
      <c r="S4" s="150">
        <v>0</v>
      </c>
      <c r="T4" s="150">
        <v>0</v>
      </c>
      <c r="U4" s="151">
        <v>0</v>
      </c>
      <c r="V4" s="152">
        <f>S4-T4</f>
        <v>0</v>
      </c>
      <c r="W4" s="128"/>
      <c r="X4" s="150">
        <v>26</v>
      </c>
      <c r="Y4" s="150">
        <v>15</v>
      </c>
      <c r="Z4" s="151">
        <f>Y4/X4*100</f>
        <v>57.692307692307686</v>
      </c>
      <c r="AA4" s="150">
        <v>11</v>
      </c>
      <c r="AB4" s="128"/>
      <c r="AC4" s="150">
        <v>26</v>
      </c>
      <c r="AD4" s="150">
        <v>17</v>
      </c>
      <c r="AE4" s="151">
        <f>AD4/AC4*100</f>
        <v>65.384615384615387</v>
      </c>
      <c r="AF4" s="150">
        <v>9</v>
      </c>
      <c r="AG4" s="128"/>
      <c r="AH4" s="150">
        <v>8</v>
      </c>
      <c r="AI4" s="150">
        <v>5</v>
      </c>
      <c r="AJ4" s="151">
        <v>62.5</v>
      </c>
      <c r="AK4" s="150">
        <v>3</v>
      </c>
      <c r="AL4" s="128"/>
      <c r="AM4" s="150">
        <v>1</v>
      </c>
      <c r="AN4" s="150">
        <v>1</v>
      </c>
      <c r="AO4" s="151">
        <v>100</v>
      </c>
      <c r="AP4" s="152">
        <v>0</v>
      </c>
      <c r="AQ4" s="128"/>
      <c r="AR4" s="150">
        <v>24</v>
      </c>
      <c r="AS4" s="150">
        <v>16</v>
      </c>
      <c r="AT4" s="151">
        <f>AS4/AR4*100</f>
        <v>66.666666666666657</v>
      </c>
      <c r="AU4" s="150">
        <v>8</v>
      </c>
      <c r="AV4" s="128"/>
      <c r="AW4" s="150">
        <v>10</v>
      </c>
      <c r="AX4" s="150">
        <v>6</v>
      </c>
      <c r="AY4" s="151">
        <v>60</v>
      </c>
      <c r="AZ4" s="150">
        <v>4</v>
      </c>
      <c r="BA4" s="128"/>
      <c r="BB4" s="150">
        <v>8</v>
      </c>
      <c r="BC4" s="150">
        <v>7</v>
      </c>
      <c r="BD4" s="151">
        <v>87.5</v>
      </c>
      <c r="BE4" s="150">
        <v>1</v>
      </c>
      <c r="BF4" s="131"/>
      <c r="BG4" s="150">
        <v>1</v>
      </c>
      <c r="BH4" s="153">
        <v>1</v>
      </c>
      <c r="BI4" s="151">
        <v>100</v>
      </c>
      <c r="BJ4" s="152">
        <v>0</v>
      </c>
      <c r="BK4" s="131"/>
      <c r="BL4" s="150">
        <v>15</v>
      </c>
      <c r="BM4" s="153">
        <v>9</v>
      </c>
      <c r="BN4" s="151">
        <v>60</v>
      </c>
      <c r="BO4" s="150">
        <v>6</v>
      </c>
      <c r="BP4" s="131"/>
      <c r="BQ4" s="150">
        <v>9</v>
      </c>
      <c r="BR4" s="153">
        <v>6</v>
      </c>
      <c r="BS4" s="151">
        <v>66.666666666666657</v>
      </c>
      <c r="BT4" s="150">
        <v>3</v>
      </c>
      <c r="BU4" s="131"/>
      <c r="BV4" s="150">
        <v>9</v>
      </c>
      <c r="BW4" s="153">
        <v>7</v>
      </c>
      <c r="BX4" s="151">
        <v>77.777777777777786</v>
      </c>
      <c r="BY4" s="150">
        <v>2</v>
      </c>
      <c r="BZ4" s="131"/>
      <c r="CA4" s="150">
        <v>2</v>
      </c>
      <c r="CB4" s="153">
        <v>1</v>
      </c>
      <c r="CC4" s="151">
        <v>50</v>
      </c>
      <c r="CD4" s="152">
        <v>1</v>
      </c>
      <c r="CE4" s="130"/>
      <c r="CF4" s="150">
        <v>0</v>
      </c>
      <c r="CG4" s="153">
        <v>0</v>
      </c>
      <c r="CH4" s="151">
        <v>0</v>
      </c>
      <c r="CI4" s="152">
        <v>0</v>
      </c>
      <c r="CJ4" s="130"/>
      <c r="CK4" s="150">
        <v>7</v>
      </c>
      <c r="CL4" s="153">
        <v>4</v>
      </c>
      <c r="CM4" s="151">
        <v>57.142857142857139</v>
      </c>
      <c r="CN4" s="152">
        <v>3</v>
      </c>
      <c r="CO4" s="130"/>
      <c r="CP4" s="154">
        <f>C4+H4+M4+S4+X4+AC4+AH4+AM4+AR4+AW4+BB4+BG4+BL4+BQ4+BV4+CA4+CF4+CK4</f>
        <v>181</v>
      </c>
      <c r="CQ4" s="154">
        <f>D4+I4+N4+T4+Y4+AD4+AI4+AN4+AS4+AX4+BC4+BH4+BM4+BR4+BW4+CB4+CG4+CL4</f>
        <v>116</v>
      </c>
      <c r="CR4" s="155">
        <f>CQ4/CP4*100</f>
        <v>64.088397790055254</v>
      </c>
    </row>
    <row r="5" spans="1:210" ht="12" customHeight="1" x14ac:dyDescent="0.25">
      <c r="A5" s="8" t="s">
        <v>1</v>
      </c>
      <c r="B5" s="9">
        <v>40</v>
      </c>
      <c r="C5" s="128">
        <v>16</v>
      </c>
      <c r="D5" s="128">
        <v>12</v>
      </c>
      <c r="E5" s="129">
        <f t="shared" ref="E5:E18" si="0">D5/C5*100</f>
        <v>75</v>
      </c>
      <c r="F5" s="128">
        <v>4</v>
      </c>
      <c r="G5" s="129"/>
      <c r="H5" s="128">
        <v>24</v>
      </c>
      <c r="I5" s="128">
        <v>14</v>
      </c>
      <c r="J5" s="129">
        <v>58.333333333333336</v>
      </c>
      <c r="K5" s="128">
        <v>10</v>
      </c>
      <c r="L5" s="128"/>
      <c r="M5" s="128">
        <v>0</v>
      </c>
      <c r="N5" s="128">
        <v>0</v>
      </c>
      <c r="O5" s="129">
        <v>0</v>
      </c>
      <c r="P5" s="128">
        <v>0</v>
      </c>
      <c r="Q5" s="129"/>
      <c r="R5" s="128"/>
      <c r="S5" s="128">
        <v>1</v>
      </c>
      <c r="T5" s="128">
        <v>1</v>
      </c>
      <c r="U5" s="129">
        <f>T5/S5*100</f>
        <v>100</v>
      </c>
      <c r="V5" s="130">
        <f t="shared" ref="V5:V18" si="1">S5-T5</f>
        <v>0</v>
      </c>
      <c r="W5" s="128"/>
      <c r="X5" s="128">
        <v>33</v>
      </c>
      <c r="Y5" s="128">
        <v>27</v>
      </c>
      <c r="Z5" s="129">
        <f t="shared" ref="Z5:Z18" si="2">Y5/X5*100</f>
        <v>81.818181818181827</v>
      </c>
      <c r="AA5" s="128">
        <v>6</v>
      </c>
      <c r="AB5" s="128"/>
      <c r="AC5" s="128">
        <v>22</v>
      </c>
      <c r="AD5" s="128">
        <v>12</v>
      </c>
      <c r="AE5" s="129">
        <f t="shared" ref="AE5:AE18" si="3">AD5/AC5*100</f>
        <v>54.54545454545454</v>
      </c>
      <c r="AF5" s="128">
        <v>10</v>
      </c>
      <c r="AG5" s="128"/>
      <c r="AH5" s="128">
        <v>4</v>
      </c>
      <c r="AI5" s="128">
        <v>2</v>
      </c>
      <c r="AJ5" s="129">
        <v>50</v>
      </c>
      <c r="AK5" s="128">
        <v>2</v>
      </c>
      <c r="AL5" s="128"/>
      <c r="AM5" s="128">
        <v>1</v>
      </c>
      <c r="AN5" s="128">
        <v>1</v>
      </c>
      <c r="AO5" s="129">
        <v>100</v>
      </c>
      <c r="AP5" s="128">
        <v>0</v>
      </c>
      <c r="AQ5" s="128"/>
      <c r="AR5" s="128">
        <v>21</v>
      </c>
      <c r="AS5" s="128">
        <v>16</v>
      </c>
      <c r="AT5" s="129">
        <f t="shared" ref="AT5:AT18" si="4">AS5/AR5*100</f>
        <v>76.19047619047619</v>
      </c>
      <c r="AU5" s="128">
        <v>5</v>
      </c>
      <c r="AV5" s="128"/>
      <c r="AW5" s="128">
        <v>1</v>
      </c>
      <c r="AX5" s="128">
        <v>1</v>
      </c>
      <c r="AY5" s="129">
        <v>100</v>
      </c>
      <c r="AZ5" s="128">
        <v>0</v>
      </c>
      <c r="BA5" s="128"/>
      <c r="BB5" s="128">
        <v>5</v>
      </c>
      <c r="BC5" s="128">
        <v>5</v>
      </c>
      <c r="BD5" s="129">
        <v>100</v>
      </c>
      <c r="BE5" s="128">
        <v>0</v>
      </c>
      <c r="BF5" s="131"/>
      <c r="BG5" s="128">
        <v>1</v>
      </c>
      <c r="BH5" s="131">
        <v>1</v>
      </c>
      <c r="BI5" s="129">
        <v>100</v>
      </c>
      <c r="BJ5" s="128">
        <v>0</v>
      </c>
      <c r="BK5" s="131"/>
      <c r="BL5" s="128">
        <v>14</v>
      </c>
      <c r="BM5" s="131">
        <v>13</v>
      </c>
      <c r="BN5" s="129">
        <v>92.857142857142861</v>
      </c>
      <c r="BO5" s="128">
        <v>1</v>
      </c>
      <c r="BP5" s="131"/>
      <c r="BQ5" s="128">
        <v>10</v>
      </c>
      <c r="BR5" s="131">
        <v>6</v>
      </c>
      <c r="BS5" s="129">
        <v>60</v>
      </c>
      <c r="BT5" s="128">
        <v>4</v>
      </c>
      <c r="BU5" s="131"/>
      <c r="BV5" s="128">
        <v>7</v>
      </c>
      <c r="BW5" s="131">
        <v>5</v>
      </c>
      <c r="BX5" s="129">
        <v>71.428571428571431</v>
      </c>
      <c r="BY5" s="128">
        <v>2</v>
      </c>
      <c r="BZ5" s="131"/>
      <c r="CA5" s="128">
        <v>3</v>
      </c>
      <c r="CB5" s="131">
        <v>2</v>
      </c>
      <c r="CC5" s="129">
        <v>66.666666666666657</v>
      </c>
      <c r="CD5" s="130">
        <v>1</v>
      </c>
      <c r="CE5" s="130"/>
      <c r="CF5" s="128">
        <v>0</v>
      </c>
      <c r="CG5" s="131">
        <v>0</v>
      </c>
      <c r="CH5" s="129">
        <v>0</v>
      </c>
      <c r="CI5" s="130">
        <v>0</v>
      </c>
      <c r="CJ5" s="130"/>
      <c r="CK5" s="128">
        <v>4</v>
      </c>
      <c r="CL5" s="131">
        <v>2</v>
      </c>
      <c r="CM5" s="129">
        <v>50</v>
      </c>
      <c r="CN5" s="130">
        <v>2</v>
      </c>
      <c r="CO5" s="130"/>
      <c r="CP5" s="132">
        <f t="shared" ref="CP5:CP18" si="5">C5+H5+M5+S5+X5+AC5+AH5+AM5+AR5+AW5+BB5+BG5+BL5+BQ5+BV5+CA5+CF5+CK5</f>
        <v>167</v>
      </c>
      <c r="CQ5" s="132">
        <f t="shared" ref="CQ5:CQ18" si="6">D5+I5+N5+T5+Y5+AD5+AI5+AN5+AS5+AX5+BC5+BH5+BM5+BR5+BW5+CB5+CG5+CL5</f>
        <v>120</v>
      </c>
      <c r="CR5" s="133">
        <f t="shared" ref="CR5:CR18" si="7">CQ5/CP5*100</f>
        <v>71.856287425149702</v>
      </c>
    </row>
    <row r="6" spans="1:210" ht="12" customHeight="1" x14ac:dyDescent="0.25">
      <c r="A6" s="8" t="s">
        <v>2</v>
      </c>
      <c r="B6" s="9">
        <v>90</v>
      </c>
      <c r="C6" s="128">
        <v>38</v>
      </c>
      <c r="D6" s="128">
        <v>23</v>
      </c>
      <c r="E6" s="129">
        <f t="shared" si="0"/>
        <v>60.526315789473685</v>
      </c>
      <c r="F6" s="128">
        <v>15</v>
      </c>
      <c r="G6" s="129"/>
      <c r="H6" s="128">
        <v>26</v>
      </c>
      <c r="I6" s="128">
        <v>11</v>
      </c>
      <c r="J6" s="129">
        <v>42.307692307692307</v>
      </c>
      <c r="K6" s="128">
        <v>15</v>
      </c>
      <c r="L6" s="128"/>
      <c r="M6" s="128">
        <v>2</v>
      </c>
      <c r="N6" s="128">
        <v>0</v>
      </c>
      <c r="O6" s="129">
        <v>0</v>
      </c>
      <c r="P6" s="128">
        <v>2</v>
      </c>
      <c r="Q6" s="129"/>
      <c r="R6" s="128"/>
      <c r="S6" s="128">
        <v>1</v>
      </c>
      <c r="T6" s="128">
        <v>0</v>
      </c>
      <c r="U6" s="129">
        <f t="shared" ref="U6:U18" si="8">T6/S6*100</f>
        <v>0</v>
      </c>
      <c r="V6" s="130">
        <f t="shared" si="1"/>
        <v>1</v>
      </c>
      <c r="W6" s="128"/>
      <c r="X6" s="128">
        <v>69</v>
      </c>
      <c r="Y6" s="128">
        <v>45</v>
      </c>
      <c r="Z6" s="129">
        <f t="shared" si="2"/>
        <v>65.217391304347828</v>
      </c>
      <c r="AA6" s="128">
        <v>24</v>
      </c>
      <c r="AB6" s="128"/>
      <c r="AC6" s="128">
        <v>52</v>
      </c>
      <c r="AD6" s="128">
        <v>28</v>
      </c>
      <c r="AE6" s="129">
        <f t="shared" si="3"/>
        <v>53.846153846153847</v>
      </c>
      <c r="AF6" s="128">
        <v>24</v>
      </c>
      <c r="AG6" s="128"/>
      <c r="AH6" s="128">
        <v>29</v>
      </c>
      <c r="AI6" s="128">
        <v>14</v>
      </c>
      <c r="AJ6" s="129">
        <v>48.275862068965516</v>
      </c>
      <c r="AK6" s="128">
        <v>15</v>
      </c>
      <c r="AL6" s="128"/>
      <c r="AM6" s="128">
        <v>15</v>
      </c>
      <c r="AN6" s="128">
        <v>6</v>
      </c>
      <c r="AO6" s="129">
        <v>40</v>
      </c>
      <c r="AP6" s="128">
        <v>9</v>
      </c>
      <c r="AQ6" s="128"/>
      <c r="AR6" s="128">
        <v>58</v>
      </c>
      <c r="AS6" s="128">
        <v>31</v>
      </c>
      <c r="AT6" s="129">
        <f t="shared" si="4"/>
        <v>53.448275862068961</v>
      </c>
      <c r="AU6" s="128">
        <v>27</v>
      </c>
      <c r="AV6" s="128"/>
      <c r="AW6" s="128">
        <v>5</v>
      </c>
      <c r="AX6" s="128">
        <v>2</v>
      </c>
      <c r="AY6" s="129">
        <v>40</v>
      </c>
      <c r="AZ6" s="128">
        <v>3</v>
      </c>
      <c r="BA6" s="128"/>
      <c r="BB6" s="128">
        <v>7</v>
      </c>
      <c r="BC6" s="128">
        <v>4</v>
      </c>
      <c r="BD6" s="129">
        <v>57.142857142857139</v>
      </c>
      <c r="BE6" s="128">
        <v>3</v>
      </c>
      <c r="BF6" s="131"/>
      <c r="BG6" s="128">
        <v>3</v>
      </c>
      <c r="BH6" s="131">
        <v>1</v>
      </c>
      <c r="BI6" s="129">
        <v>33.333333333333329</v>
      </c>
      <c r="BJ6" s="130">
        <v>2</v>
      </c>
      <c r="BK6" s="131"/>
      <c r="BL6" s="128">
        <v>39</v>
      </c>
      <c r="BM6" s="131">
        <v>21</v>
      </c>
      <c r="BN6" s="129">
        <v>53.846153846153847</v>
      </c>
      <c r="BO6" s="128">
        <v>18</v>
      </c>
      <c r="BP6" s="131"/>
      <c r="BQ6" s="128">
        <v>17</v>
      </c>
      <c r="BR6" s="131">
        <v>5</v>
      </c>
      <c r="BS6" s="129">
        <v>29.411764705882355</v>
      </c>
      <c r="BT6" s="128">
        <v>12</v>
      </c>
      <c r="BU6" s="131"/>
      <c r="BV6" s="128">
        <v>34</v>
      </c>
      <c r="BW6" s="131">
        <v>18</v>
      </c>
      <c r="BX6" s="129">
        <v>52.941176470588239</v>
      </c>
      <c r="BY6" s="128">
        <v>16</v>
      </c>
      <c r="BZ6" s="131"/>
      <c r="CA6" s="128">
        <v>12</v>
      </c>
      <c r="CB6" s="131">
        <v>5</v>
      </c>
      <c r="CC6" s="129">
        <v>41.666666666666671</v>
      </c>
      <c r="CD6" s="128">
        <v>7</v>
      </c>
      <c r="CE6" s="128"/>
      <c r="CF6" s="128">
        <v>17</v>
      </c>
      <c r="CG6" s="131">
        <v>10</v>
      </c>
      <c r="CH6" s="129">
        <v>58.82352941176471</v>
      </c>
      <c r="CI6" s="128">
        <v>7</v>
      </c>
      <c r="CJ6" s="128"/>
      <c r="CK6" s="128">
        <v>31</v>
      </c>
      <c r="CL6" s="131">
        <v>10</v>
      </c>
      <c r="CM6" s="129">
        <v>32.258064516129032</v>
      </c>
      <c r="CN6" s="128">
        <v>21</v>
      </c>
      <c r="CO6" s="128"/>
      <c r="CP6" s="132">
        <f t="shared" si="5"/>
        <v>455</v>
      </c>
      <c r="CQ6" s="132">
        <f t="shared" si="6"/>
        <v>234</v>
      </c>
      <c r="CR6" s="133">
        <f t="shared" si="7"/>
        <v>51.428571428571423</v>
      </c>
    </row>
    <row r="7" spans="1:210" ht="12" customHeight="1" x14ac:dyDescent="0.25">
      <c r="A7" s="8" t="s">
        <v>3</v>
      </c>
      <c r="B7" s="9">
        <v>7903</v>
      </c>
      <c r="C7" s="128">
        <v>2273</v>
      </c>
      <c r="D7" s="128">
        <v>484</v>
      </c>
      <c r="E7" s="129">
        <f t="shared" si="0"/>
        <v>21.293444786625603</v>
      </c>
      <c r="F7" s="128">
        <v>1789</v>
      </c>
      <c r="G7" s="129"/>
      <c r="H7" s="128">
        <v>2039</v>
      </c>
      <c r="I7" s="128">
        <v>383</v>
      </c>
      <c r="J7" s="129">
        <v>18.78371750858264</v>
      </c>
      <c r="K7" s="128">
        <v>1656</v>
      </c>
      <c r="L7" s="128"/>
      <c r="M7" s="128">
        <v>2370</v>
      </c>
      <c r="N7" s="128">
        <v>414</v>
      </c>
      <c r="O7" s="129">
        <v>17.468354430379744</v>
      </c>
      <c r="P7" s="128">
        <v>1956</v>
      </c>
      <c r="Q7" s="129"/>
      <c r="R7" s="128"/>
      <c r="S7" s="128">
        <v>145</v>
      </c>
      <c r="T7" s="128">
        <v>30</v>
      </c>
      <c r="U7" s="129">
        <f t="shared" si="8"/>
        <v>20.689655172413794</v>
      </c>
      <c r="V7" s="130">
        <f t="shared" si="1"/>
        <v>115</v>
      </c>
      <c r="W7" s="128"/>
      <c r="X7" s="128">
        <v>5916</v>
      </c>
      <c r="Y7" s="128">
        <v>1407</v>
      </c>
      <c r="Z7" s="129">
        <f t="shared" si="2"/>
        <v>23.782961460446248</v>
      </c>
      <c r="AA7" s="128">
        <v>4509</v>
      </c>
      <c r="AB7" s="128"/>
      <c r="AC7" s="128">
        <v>4794</v>
      </c>
      <c r="AD7" s="128">
        <v>896</v>
      </c>
      <c r="AE7" s="129">
        <f t="shared" si="3"/>
        <v>18.690029203170631</v>
      </c>
      <c r="AF7" s="128">
        <v>3898</v>
      </c>
      <c r="AG7" s="128"/>
      <c r="AH7" s="128">
        <v>2171</v>
      </c>
      <c r="AI7" s="128">
        <v>342</v>
      </c>
      <c r="AJ7" s="129">
        <v>15.753109166282819</v>
      </c>
      <c r="AK7" s="128">
        <v>1829</v>
      </c>
      <c r="AL7" s="128"/>
      <c r="AM7" s="128">
        <v>3224</v>
      </c>
      <c r="AN7" s="128">
        <v>892</v>
      </c>
      <c r="AO7" s="129">
        <v>27.667493796526056</v>
      </c>
      <c r="AP7" s="128">
        <v>2332</v>
      </c>
      <c r="AQ7" s="128"/>
      <c r="AR7" s="128">
        <v>4537</v>
      </c>
      <c r="AS7" s="128">
        <v>897</v>
      </c>
      <c r="AT7" s="129">
        <f t="shared" si="4"/>
        <v>19.770773638968482</v>
      </c>
      <c r="AU7" s="128">
        <v>3640</v>
      </c>
      <c r="AV7" s="128"/>
      <c r="AW7" s="128">
        <v>2758</v>
      </c>
      <c r="AX7" s="128">
        <v>571</v>
      </c>
      <c r="AY7" s="129">
        <v>20.703408266860045</v>
      </c>
      <c r="AZ7" s="128">
        <v>2187</v>
      </c>
      <c r="BA7" s="128"/>
      <c r="BB7" s="128">
        <v>1690</v>
      </c>
      <c r="BC7" s="128">
        <v>491</v>
      </c>
      <c r="BD7" s="129">
        <v>29.053254437869825</v>
      </c>
      <c r="BE7" s="128">
        <v>1199</v>
      </c>
      <c r="BF7" s="131"/>
      <c r="BG7" s="128">
        <v>132</v>
      </c>
      <c r="BH7" s="131">
        <v>18</v>
      </c>
      <c r="BI7" s="129">
        <v>13.636363636363635</v>
      </c>
      <c r="BJ7" s="128">
        <v>114</v>
      </c>
      <c r="BK7" s="131"/>
      <c r="BL7" s="128">
        <v>3557</v>
      </c>
      <c r="BM7" s="131">
        <v>644</v>
      </c>
      <c r="BN7" s="129">
        <v>18.10514478493112</v>
      </c>
      <c r="BO7" s="128">
        <v>2913</v>
      </c>
      <c r="BP7" s="131"/>
      <c r="BQ7" s="128">
        <v>452</v>
      </c>
      <c r="BR7" s="131">
        <v>114</v>
      </c>
      <c r="BS7" s="129">
        <v>25.221238938053098</v>
      </c>
      <c r="BT7" s="128">
        <v>338</v>
      </c>
      <c r="BU7" s="131"/>
      <c r="BV7" s="128">
        <v>1290</v>
      </c>
      <c r="BW7" s="131">
        <v>334</v>
      </c>
      <c r="BX7" s="129">
        <v>25.891472868217054</v>
      </c>
      <c r="BY7" s="128">
        <v>956</v>
      </c>
      <c r="BZ7" s="131"/>
      <c r="CA7" s="128">
        <v>2864</v>
      </c>
      <c r="CB7" s="131">
        <v>519</v>
      </c>
      <c r="CC7" s="129">
        <v>18.121508379888269</v>
      </c>
      <c r="CD7" s="128">
        <v>2345</v>
      </c>
      <c r="CE7" s="128"/>
      <c r="CF7" s="128">
        <v>3623</v>
      </c>
      <c r="CG7" s="131">
        <v>742</v>
      </c>
      <c r="CH7" s="129">
        <v>20.480264973778635</v>
      </c>
      <c r="CI7" s="128">
        <v>2881</v>
      </c>
      <c r="CJ7" s="128"/>
      <c r="CK7" s="128">
        <v>1852</v>
      </c>
      <c r="CL7" s="131">
        <v>244</v>
      </c>
      <c r="CM7" s="129">
        <v>13.174946004319654</v>
      </c>
      <c r="CN7" s="128">
        <v>1608</v>
      </c>
      <c r="CO7" s="128"/>
      <c r="CP7" s="132">
        <f t="shared" si="5"/>
        <v>45687</v>
      </c>
      <c r="CQ7" s="132">
        <f t="shared" si="6"/>
        <v>9422</v>
      </c>
      <c r="CR7" s="133">
        <f t="shared" si="7"/>
        <v>20.62293431391862</v>
      </c>
    </row>
    <row r="8" spans="1:210" s="31" customFormat="1" ht="12" customHeight="1" x14ac:dyDescent="0.25">
      <c r="A8" s="95" t="s">
        <v>93</v>
      </c>
      <c r="B8" s="34">
        <v>5532</v>
      </c>
      <c r="C8" s="134">
        <v>1294</v>
      </c>
      <c r="D8" s="134">
        <v>172</v>
      </c>
      <c r="E8" s="129">
        <f t="shared" si="0"/>
        <v>13.292117465224113</v>
      </c>
      <c r="F8" s="134">
        <v>1122</v>
      </c>
      <c r="G8" s="135"/>
      <c r="H8" s="134">
        <v>1111</v>
      </c>
      <c r="I8" s="134">
        <v>114</v>
      </c>
      <c r="J8" s="135">
        <v>10.261026102610261</v>
      </c>
      <c r="K8" s="134">
        <v>997</v>
      </c>
      <c r="L8" s="134"/>
      <c r="M8" s="134">
        <v>1456</v>
      </c>
      <c r="N8" s="134">
        <v>174</v>
      </c>
      <c r="O8" s="135">
        <v>11.950549450549451</v>
      </c>
      <c r="P8" s="134">
        <v>1282</v>
      </c>
      <c r="Q8" s="135"/>
      <c r="R8" s="134"/>
      <c r="S8" s="134">
        <v>52</v>
      </c>
      <c r="T8" s="134">
        <v>4</v>
      </c>
      <c r="U8" s="129">
        <f t="shared" si="8"/>
        <v>7.6923076923076925</v>
      </c>
      <c r="V8" s="130">
        <f t="shared" si="1"/>
        <v>48</v>
      </c>
      <c r="W8" s="134"/>
      <c r="X8" s="134">
        <v>4042</v>
      </c>
      <c r="Y8" s="134">
        <v>625</v>
      </c>
      <c r="Z8" s="129">
        <f t="shared" si="2"/>
        <v>15.46264225630876</v>
      </c>
      <c r="AA8" s="134">
        <v>3417</v>
      </c>
      <c r="AB8" s="134"/>
      <c r="AC8" s="134">
        <v>3231</v>
      </c>
      <c r="AD8" s="134">
        <v>405</v>
      </c>
      <c r="AE8" s="129">
        <f t="shared" si="3"/>
        <v>12.534818941504177</v>
      </c>
      <c r="AF8" s="134">
        <v>2826</v>
      </c>
      <c r="AG8" s="134"/>
      <c r="AH8" s="134">
        <v>1449</v>
      </c>
      <c r="AI8" s="134">
        <v>145</v>
      </c>
      <c r="AJ8" s="135">
        <v>10.006901311249138</v>
      </c>
      <c r="AK8" s="134">
        <v>1304</v>
      </c>
      <c r="AL8" s="134"/>
      <c r="AM8" s="134">
        <v>2234</v>
      </c>
      <c r="AN8" s="134">
        <v>513</v>
      </c>
      <c r="AO8" s="135">
        <v>22.9632945389436</v>
      </c>
      <c r="AP8" s="134">
        <v>1721</v>
      </c>
      <c r="AQ8" s="134"/>
      <c r="AR8" s="134">
        <v>3088</v>
      </c>
      <c r="AS8" s="134">
        <v>390</v>
      </c>
      <c r="AT8" s="129">
        <f t="shared" si="4"/>
        <v>12.629533678756477</v>
      </c>
      <c r="AU8" s="134">
        <v>2698</v>
      </c>
      <c r="AV8" s="134"/>
      <c r="AW8" s="134">
        <v>1968</v>
      </c>
      <c r="AX8" s="134">
        <v>330</v>
      </c>
      <c r="AY8" s="135">
        <v>16.76829268292683</v>
      </c>
      <c r="AZ8" s="134">
        <v>1638</v>
      </c>
      <c r="BA8" s="134"/>
      <c r="BB8" s="134">
        <v>1060</v>
      </c>
      <c r="BC8" s="134">
        <v>229</v>
      </c>
      <c r="BD8" s="135">
        <v>21.60377358490566</v>
      </c>
      <c r="BE8" s="134">
        <v>831</v>
      </c>
      <c r="BF8" s="136"/>
      <c r="BG8" s="134">
        <v>77</v>
      </c>
      <c r="BH8" s="136">
        <v>8</v>
      </c>
      <c r="BI8" s="135">
        <v>10.38961038961039</v>
      </c>
      <c r="BJ8" s="134">
        <v>69</v>
      </c>
      <c r="BK8" s="136"/>
      <c r="BL8" s="134">
        <v>2465</v>
      </c>
      <c r="BM8" s="136">
        <v>341</v>
      </c>
      <c r="BN8" s="135">
        <v>13.833671399594321</v>
      </c>
      <c r="BO8" s="134">
        <v>2124</v>
      </c>
      <c r="BP8" s="136"/>
      <c r="BQ8" s="134">
        <v>181</v>
      </c>
      <c r="BR8" s="136">
        <v>16</v>
      </c>
      <c r="BS8" s="135">
        <v>8.8397790055248606</v>
      </c>
      <c r="BT8" s="134">
        <v>165</v>
      </c>
      <c r="BU8" s="136"/>
      <c r="BV8" s="134">
        <v>714</v>
      </c>
      <c r="BW8" s="136">
        <v>124</v>
      </c>
      <c r="BX8" s="135">
        <v>17.366946778711483</v>
      </c>
      <c r="BY8" s="134">
        <v>590</v>
      </c>
      <c r="BZ8" s="136"/>
      <c r="CA8" s="134">
        <v>1816</v>
      </c>
      <c r="CB8" s="136">
        <v>190</v>
      </c>
      <c r="CC8" s="135">
        <v>10.462555066079295</v>
      </c>
      <c r="CD8" s="134">
        <v>1626</v>
      </c>
      <c r="CE8" s="134"/>
      <c r="CF8" s="134">
        <v>2584</v>
      </c>
      <c r="CG8" s="136">
        <v>415</v>
      </c>
      <c r="CH8" s="135">
        <v>16.060371517027864</v>
      </c>
      <c r="CI8" s="134">
        <v>2169</v>
      </c>
      <c r="CJ8" s="134"/>
      <c r="CK8" s="134">
        <v>1156</v>
      </c>
      <c r="CL8" s="136">
        <v>92</v>
      </c>
      <c r="CM8" s="135">
        <v>7.9584775086505193</v>
      </c>
      <c r="CN8" s="134">
        <v>1064</v>
      </c>
      <c r="CO8" s="134"/>
      <c r="CP8" s="137">
        <f t="shared" si="5"/>
        <v>29978</v>
      </c>
      <c r="CQ8" s="137">
        <f t="shared" si="6"/>
        <v>4287</v>
      </c>
      <c r="CR8" s="138">
        <f t="shared" si="7"/>
        <v>14.300487023817466</v>
      </c>
      <c r="CS8" s="98"/>
      <c r="CT8" s="98"/>
      <c r="CU8" s="98"/>
      <c r="CV8" s="98"/>
      <c r="CW8" s="98"/>
      <c r="CX8" s="98"/>
      <c r="CY8" s="98"/>
      <c r="CZ8" s="98"/>
      <c r="DA8" s="98"/>
      <c r="DB8" s="98"/>
      <c r="DC8" s="98"/>
      <c r="DD8" s="98"/>
      <c r="DE8" s="98"/>
      <c r="DF8" s="98"/>
      <c r="DG8" s="98"/>
      <c r="DH8" s="98"/>
      <c r="DI8" s="98"/>
      <c r="DJ8" s="98"/>
      <c r="DK8" s="98"/>
      <c r="DL8" s="98"/>
      <c r="DM8" s="98"/>
      <c r="DN8" s="98"/>
      <c r="DO8" s="98"/>
      <c r="DP8" s="98"/>
      <c r="DQ8" s="98"/>
      <c r="DR8" s="98"/>
      <c r="DS8" s="98"/>
      <c r="DT8" s="98"/>
      <c r="DU8" s="98"/>
      <c r="DV8" s="98"/>
      <c r="DW8" s="98"/>
      <c r="DX8" s="98"/>
      <c r="DY8" s="98"/>
      <c r="DZ8" s="98"/>
      <c r="EA8" s="98"/>
      <c r="EB8" s="98"/>
      <c r="EC8" s="98"/>
      <c r="ED8" s="98"/>
      <c r="EE8" s="98"/>
      <c r="EF8" s="98"/>
      <c r="EG8" s="98"/>
      <c r="EH8" s="98"/>
      <c r="EI8" s="98"/>
      <c r="EJ8" s="98"/>
      <c r="EK8" s="98"/>
      <c r="EL8" s="98"/>
      <c r="EM8" s="98"/>
      <c r="EN8" s="98"/>
      <c r="EO8" s="98"/>
      <c r="EP8" s="98"/>
      <c r="EQ8" s="98"/>
      <c r="ER8" s="98"/>
      <c r="ES8" s="98"/>
      <c r="ET8" s="98"/>
      <c r="EU8" s="98"/>
      <c r="EV8" s="98"/>
      <c r="EW8" s="98"/>
      <c r="EX8" s="98"/>
      <c r="EY8" s="98"/>
      <c r="EZ8" s="98"/>
      <c r="FA8" s="98"/>
      <c r="FB8" s="98"/>
      <c r="FC8" s="98"/>
      <c r="FD8" s="98"/>
      <c r="FE8" s="98"/>
      <c r="FF8" s="98"/>
      <c r="FG8" s="98"/>
      <c r="FH8" s="98"/>
      <c r="FI8" s="98"/>
      <c r="FJ8" s="98"/>
      <c r="FK8" s="98"/>
      <c r="FL8" s="98"/>
      <c r="FM8" s="98"/>
      <c r="FN8" s="98"/>
      <c r="FO8" s="98"/>
      <c r="FP8" s="98"/>
      <c r="FQ8" s="98"/>
      <c r="FR8" s="98"/>
      <c r="FS8" s="98"/>
      <c r="FT8" s="98"/>
      <c r="FU8" s="98"/>
      <c r="FV8" s="98"/>
      <c r="FW8" s="98"/>
      <c r="FX8" s="98"/>
      <c r="FY8" s="98"/>
      <c r="FZ8" s="98"/>
      <c r="GA8" s="98"/>
      <c r="GB8" s="98"/>
      <c r="GC8" s="98"/>
      <c r="GD8" s="98"/>
      <c r="GE8" s="98"/>
      <c r="GF8" s="98"/>
      <c r="GG8" s="98"/>
      <c r="GH8" s="98"/>
      <c r="GI8" s="98"/>
      <c r="GJ8" s="98"/>
      <c r="GK8" s="98"/>
      <c r="GL8" s="98"/>
      <c r="GM8" s="98"/>
      <c r="GN8" s="98"/>
      <c r="GO8" s="98"/>
      <c r="GP8" s="98"/>
      <c r="GQ8" s="98"/>
      <c r="GR8" s="98"/>
      <c r="GS8" s="98"/>
      <c r="GT8" s="98"/>
      <c r="GU8" s="98"/>
      <c r="GV8" s="98"/>
      <c r="GW8" s="98"/>
      <c r="GX8" s="98"/>
      <c r="GY8" s="98"/>
      <c r="GZ8" s="98"/>
      <c r="HA8" s="98"/>
      <c r="HB8" s="98"/>
    </row>
    <row r="9" spans="1:210" s="31" customFormat="1" ht="12" customHeight="1" x14ac:dyDescent="0.25">
      <c r="A9" s="95" t="s">
        <v>94</v>
      </c>
      <c r="B9" s="34">
        <v>1861</v>
      </c>
      <c r="C9" s="134">
        <v>713</v>
      </c>
      <c r="D9" s="134">
        <v>191</v>
      </c>
      <c r="E9" s="129">
        <f t="shared" si="0"/>
        <v>26.788218793828893</v>
      </c>
      <c r="F9" s="134">
        <v>522</v>
      </c>
      <c r="G9" s="135"/>
      <c r="H9" s="134">
        <v>675</v>
      </c>
      <c r="I9" s="134">
        <v>154</v>
      </c>
      <c r="J9" s="135">
        <v>22.814814814814817</v>
      </c>
      <c r="K9" s="134">
        <v>521</v>
      </c>
      <c r="L9" s="134"/>
      <c r="M9" s="134">
        <v>714</v>
      </c>
      <c r="N9" s="134">
        <v>167</v>
      </c>
      <c r="O9" s="135">
        <v>23.389355742296917</v>
      </c>
      <c r="P9" s="134">
        <v>547</v>
      </c>
      <c r="Q9" s="135"/>
      <c r="R9" s="134"/>
      <c r="S9" s="134">
        <v>55</v>
      </c>
      <c r="T9" s="134">
        <v>13</v>
      </c>
      <c r="U9" s="129">
        <f t="shared" si="8"/>
        <v>23.636363636363637</v>
      </c>
      <c r="V9" s="130">
        <f t="shared" si="1"/>
        <v>42</v>
      </c>
      <c r="W9" s="134"/>
      <c r="X9" s="134">
        <v>1452</v>
      </c>
      <c r="Y9" s="134">
        <v>544</v>
      </c>
      <c r="Z9" s="129">
        <f t="shared" si="2"/>
        <v>37.465564738292009</v>
      </c>
      <c r="AA9" s="134">
        <v>908</v>
      </c>
      <c r="AB9" s="134"/>
      <c r="AC9" s="134">
        <v>1181</v>
      </c>
      <c r="AD9" s="134">
        <v>315</v>
      </c>
      <c r="AE9" s="129">
        <f t="shared" si="3"/>
        <v>26.672311600338695</v>
      </c>
      <c r="AF9" s="134">
        <v>866</v>
      </c>
      <c r="AG9" s="134"/>
      <c r="AH9" s="134">
        <v>571</v>
      </c>
      <c r="AI9" s="134">
        <v>142</v>
      </c>
      <c r="AJ9" s="135">
        <v>24.868651488616461</v>
      </c>
      <c r="AK9" s="134">
        <v>429</v>
      </c>
      <c r="AL9" s="134"/>
      <c r="AM9" s="134">
        <v>786</v>
      </c>
      <c r="AN9" s="134">
        <v>286</v>
      </c>
      <c r="AO9" s="135">
        <v>36.386768447837149</v>
      </c>
      <c r="AP9" s="134">
        <v>500</v>
      </c>
      <c r="AQ9" s="134"/>
      <c r="AR9" s="134">
        <v>1137</v>
      </c>
      <c r="AS9" s="134">
        <v>349</v>
      </c>
      <c r="AT9" s="129">
        <f t="shared" si="4"/>
        <v>30.694810905892702</v>
      </c>
      <c r="AU9" s="134">
        <v>788</v>
      </c>
      <c r="AV9" s="134"/>
      <c r="AW9" s="134">
        <v>628</v>
      </c>
      <c r="AX9" s="134">
        <v>176</v>
      </c>
      <c r="AY9" s="135">
        <v>28.02547770700637</v>
      </c>
      <c r="AZ9" s="134">
        <v>452</v>
      </c>
      <c r="BA9" s="134"/>
      <c r="BB9" s="134">
        <v>504</v>
      </c>
      <c r="BC9" s="134">
        <v>186</v>
      </c>
      <c r="BD9" s="135">
        <v>36.904761904761905</v>
      </c>
      <c r="BE9" s="134">
        <v>318</v>
      </c>
      <c r="BF9" s="136"/>
      <c r="BG9" s="134">
        <v>39</v>
      </c>
      <c r="BH9" s="136">
        <v>5</v>
      </c>
      <c r="BI9" s="135">
        <v>12.820512820512819</v>
      </c>
      <c r="BJ9" s="134">
        <v>34</v>
      </c>
      <c r="BK9" s="136"/>
      <c r="BL9" s="134">
        <v>871</v>
      </c>
      <c r="BM9" s="136">
        <v>218</v>
      </c>
      <c r="BN9" s="135">
        <v>25.02870264064294</v>
      </c>
      <c r="BO9" s="134">
        <v>653</v>
      </c>
      <c r="BP9" s="136"/>
      <c r="BQ9" s="134">
        <v>146</v>
      </c>
      <c r="BR9" s="136">
        <v>27</v>
      </c>
      <c r="BS9" s="135">
        <v>18.493150684931507</v>
      </c>
      <c r="BT9" s="134">
        <v>119</v>
      </c>
      <c r="BU9" s="136"/>
      <c r="BV9" s="134">
        <v>409</v>
      </c>
      <c r="BW9" s="136">
        <v>115</v>
      </c>
      <c r="BX9" s="135">
        <v>28.117359413202937</v>
      </c>
      <c r="BY9" s="134">
        <v>294</v>
      </c>
      <c r="BZ9" s="136"/>
      <c r="CA9" s="134">
        <v>828</v>
      </c>
      <c r="CB9" s="136">
        <v>239</v>
      </c>
      <c r="CC9" s="135">
        <v>28.864734299516908</v>
      </c>
      <c r="CD9" s="134">
        <v>589</v>
      </c>
      <c r="CE9" s="134"/>
      <c r="CF9" s="134">
        <v>852</v>
      </c>
      <c r="CG9" s="136">
        <v>250</v>
      </c>
      <c r="CH9" s="135">
        <v>29.342723004694836</v>
      </c>
      <c r="CI9" s="134">
        <v>602</v>
      </c>
      <c r="CJ9" s="134"/>
      <c r="CK9" s="134">
        <v>523</v>
      </c>
      <c r="CL9" s="136">
        <v>82</v>
      </c>
      <c r="CM9" s="135">
        <v>15.678776290630974</v>
      </c>
      <c r="CN9" s="134">
        <v>441</v>
      </c>
      <c r="CO9" s="134"/>
      <c r="CP9" s="137">
        <f t="shared" si="5"/>
        <v>12084</v>
      </c>
      <c r="CQ9" s="137">
        <f t="shared" si="6"/>
        <v>3459</v>
      </c>
      <c r="CR9" s="138">
        <f t="shared" si="7"/>
        <v>28.624627606752728</v>
      </c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</row>
    <row r="10" spans="1:210" s="31" customFormat="1" ht="12" customHeight="1" x14ac:dyDescent="0.25">
      <c r="A10" s="95" t="s">
        <v>95</v>
      </c>
      <c r="B10" s="34">
        <v>509</v>
      </c>
      <c r="C10" s="134">
        <v>266</v>
      </c>
      <c r="D10" s="134">
        <v>121</v>
      </c>
      <c r="E10" s="129">
        <f t="shared" si="0"/>
        <v>45.488721804511279</v>
      </c>
      <c r="F10" s="134">
        <v>145</v>
      </c>
      <c r="G10" s="135"/>
      <c r="H10" s="134">
        <v>253</v>
      </c>
      <c r="I10" s="134">
        <v>115</v>
      </c>
      <c r="J10" s="135">
        <v>45.454545454545453</v>
      </c>
      <c r="K10" s="134">
        <v>138</v>
      </c>
      <c r="L10" s="134"/>
      <c r="M10" s="134">
        <v>200</v>
      </c>
      <c r="N10" s="134">
        <v>73</v>
      </c>
      <c r="O10" s="135">
        <v>36.5</v>
      </c>
      <c r="P10" s="134">
        <v>127</v>
      </c>
      <c r="Q10" s="135"/>
      <c r="R10" s="134"/>
      <c r="S10" s="134">
        <v>38</v>
      </c>
      <c r="T10" s="134">
        <v>13</v>
      </c>
      <c r="U10" s="129">
        <f t="shared" si="8"/>
        <v>34.210526315789473</v>
      </c>
      <c r="V10" s="130">
        <f t="shared" si="1"/>
        <v>25</v>
      </c>
      <c r="W10" s="134"/>
      <c r="X10" s="134">
        <v>422</v>
      </c>
      <c r="Y10" s="134">
        <v>238</v>
      </c>
      <c r="Z10" s="129">
        <f t="shared" si="2"/>
        <v>56.39810426540285</v>
      </c>
      <c r="AA10" s="134">
        <v>184</v>
      </c>
      <c r="AB10" s="134"/>
      <c r="AC10" s="134">
        <v>382</v>
      </c>
      <c r="AD10" s="134">
        <v>176</v>
      </c>
      <c r="AE10" s="129">
        <f t="shared" si="3"/>
        <v>46.073298429319372</v>
      </c>
      <c r="AF10" s="134">
        <v>206</v>
      </c>
      <c r="AG10" s="134"/>
      <c r="AH10" s="134">
        <v>151</v>
      </c>
      <c r="AI10" s="134">
        <v>55</v>
      </c>
      <c r="AJ10" s="135">
        <v>36.423841059602644</v>
      </c>
      <c r="AK10" s="134">
        <v>96</v>
      </c>
      <c r="AL10" s="134"/>
      <c r="AM10" s="134">
        <v>204</v>
      </c>
      <c r="AN10" s="134">
        <v>93</v>
      </c>
      <c r="AO10" s="135">
        <v>45.588235294117645</v>
      </c>
      <c r="AP10" s="134">
        <v>111</v>
      </c>
      <c r="AQ10" s="134"/>
      <c r="AR10" s="134">
        <v>312</v>
      </c>
      <c r="AS10" s="134">
        <v>158</v>
      </c>
      <c r="AT10" s="129">
        <f t="shared" si="4"/>
        <v>50.641025641025635</v>
      </c>
      <c r="AU10" s="134">
        <v>154</v>
      </c>
      <c r="AV10" s="134"/>
      <c r="AW10" s="134">
        <v>162</v>
      </c>
      <c r="AX10" s="134">
        <v>65</v>
      </c>
      <c r="AY10" s="135">
        <v>40.123456790123456</v>
      </c>
      <c r="AZ10" s="134">
        <v>97</v>
      </c>
      <c r="BA10" s="134"/>
      <c r="BB10" s="134">
        <v>126</v>
      </c>
      <c r="BC10" s="134">
        <v>76</v>
      </c>
      <c r="BD10" s="135">
        <v>60.317460317460316</v>
      </c>
      <c r="BE10" s="134">
        <v>50</v>
      </c>
      <c r="BF10" s="136"/>
      <c r="BG10" s="134">
        <v>16</v>
      </c>
      <c r="BH10" s="136">
        <v>5</v>
      </c>
      <c r="BI10" s="135">
        <v>31.25</v>
      </c>
      <c r="BJ10" s="134">
        <v>11</v>
      </c>
      <c r="BK10" s="136"/>
      <c r="BL10" s="134">
        <v>221</v>
      </c>
      <c r="BM10" s="136">
        <v>85</v>
      </c>
      <c r="BN10" s="135">
        <v>38.461538461538467</v>
      </c>
      <c r="BO10" s="134">
        <v>136</v>
      </c>
      <c r="BP10" s="136"/>
      <c r="BQ10" s="134">
        <v>125</v>
      </c>
      <c r="BR10" s="136">
        <v>71</v>
      </c>
      <c r="BS10" s="135">
        <v>56.8</v>
      </c>
      <c r="BT10" s="134">
        <v>54</v>
      </c>
      <c r="BU10" s="136"/>
      <c r="BV10" s="134">
        <v>167</v>
      </c>
      <c r="BW10" s="136">
        <v>95</v>
      </c>
      <c r="BX10" s="135">
        <v>56.886227544910184</v>
      </c>
      <c r="BY10" s="134">
        <v>72</v>
      </c>
      <c r="BZ10" s="136"/>
      <c r="CA10" s="134">
        <v>220</v>
      </c>
      <c r="CB10" s="136">
        <v>90</v>
      </c>
      <c r="CC10" s="135">
        <v>40.909090909090914</v>
      </c>
      <c r="CD10" s="134">
        <v>130</v>
      </c>
      <c r="CE10" s="134"/>
      <c r="CF10" s="134">
        <v>187</v>
      </c>
      <c r="CG10" s="136">
        <v>77</v>
      </c>
      <c r="CH10" s="135">
        <v>41.17647058823529</v>
      </c>
      <c r="CI10" s="134">
        <v>110</v>
      </c>
      <c r="CJ10" s="134"/>
      <c r="CK10" s="134">
        <v>173</v>
      </c>
      <c r="CL10" s="136">
        <v>70</v>
      </c>
      <c r="CM10" s="135">
        <v>40.462427745664741</v>
      </c>
      <c r="CN10" s="134">
        <v>103</v>
      </c>
      <c r="CO10" s="134"/>
      <c r="CP10" s="137">
        <f t="shared" si="5"/>
        <v>3625</v>
      </c>
      <c r="CQ10" s="137">
        <f t="shared" si="6"/>
        <v>1676</v>
      </c>
      <c r="CR10" s="138">
        <f t="shared" si="7"/>
        <v>46.234482758620686</v>
      </c>
      <c r="CS10" s="98"/>
      <c r="CT10" s="98"/>
      <c r="CU10" s="98"/>
      <c r="CV10" s="98"/>
      <c r="CW10" s="98"/>
      <c r="CX10" s="98"/>
      <c r="CY10" s="98"/>
      <c r="CZ10" s="98"/>
      <c r="DA10" s="98"/>
      <c r="DB10" s="98"/>
      <c r="DC10" s="98"/>
      <c r="DD10" s="98"/>
      <c r="DE10" s="98"/>
      <c r="DF10" s="98"/>
      <c r="DG10" s="98"/>
      <c r="DH10" s="98"/>
      <c r="DI10" s="98"/>
      <c r="DJ10" s="98"/>
      <c r="DK10" s="98"/>
      <c r="DL10" s="98"/>
      <c r="DM10" s="98"/>
      <c r="DN10" s="98"/>
      <c r="DO10" s="98"/>
      <c r="DP10" s="98"/>
      <c r="DQ10" s="98"/>
      <c r="DR10" s="98"/>
      <c r="DS10" s="98"/>
      <c r="DT10" s="98"/>
      <c r="DU10" s="98"/>
      <c r="DV10" s="98"/>
      <c r="DW10" s="98"/>
      <c r="DX10" s="98"/>
      <c r="DY10" s="98"/>
      <c r="DZ10" s="98"/>
      <c r="EA10" s="98"/>
      <c r="EB10" s="98"/>
      <c r="EC10" s="98"/>
      <c r="ED10" s="98"/>
      <c r="EE10" s="98"/>
      <c r="EF10" s="98"/>
      <c r="EG10" s="98"/>
      <c r="EH10" s="98"/>
      <c r="EI10" s="98"/>
      <c r="EJ10" s="98"/>
      <c r="EK10" s="98"/>
      <c r="EL10" s="98"/>
      <c r="EM10" s="98"/>
      <c r="EN10" s="98"/>
      <c r="EO10" s="98"/>
      <c r="EP10" s="98"/>
      <c r="EQ10" s="98"/>
      <c r="ER10" s="98"/>
      <c r="ES10" s="98"/>
      <c r="ET10" s="98"/>
      <c r="EU10" s="98"/>
      <c r="EV10" s="98"/>
      <c r="EW10" s="98"/>
      <c r="EX10" s="98"/>
      <c r="EY10" s="98"/>
      <c r="EZ10" s="98"/>
      <c r="FA10" s="98"/>
      <c r="FB10" s="98"/>
      <c r="FC10" s="98"/>
      <c r="FD10" s="98"/>
      <c r="FE10" s="98"/>
      <c r="FF10" s="98"/>
      <c r="FG10" s="98"/>
      <c r="FH10" s="98"/>
      <c r="FI10" s="98"/>
      <c r="FJ10" s="98"/>
      <c r="FK10" s="98"/>
      <c r="FL10" s="98"/>
      <c r="FM10" s="98"/>
      <c r="FN10" s="98"/>
      <c r="FO10" s="98"/>
      <c r="FP10" s="98"/>
      <c r="FQ10" s="98"/>
      <c r="FR10" s="98"/>
      <c r="FS10" s="98"/>
      <c r="FT10" s="98"/>
      <c r="FU10" s="98"/>
      <c r="FV10" s="98"/>
      <c r="FW10" s="98"/>
      <c r="FX10" s="98"/>
      <c r="FY10" s="98"/>
      <c r="FZ10" s="98"/>
      <c r="GA10" s="98"/>
      <c r="GB10" s="98"/>
      <c r="GC10" s="98"/>
      <c r="GD10" s="98"/>
      <c r="GE10" s="98"/>
      <c r="GF10" s="98"/>
      <c r="GG10" s="98"/>
      <c r="GH10" s="98"/>
      <c r="GI10" s="98"/>
      <c r="GJ10" s="98"/>
      <c r="GK10" s="98"/>
      <c r="GL10" s="98"/>
      <c r="GM10" s="98"/>
      <c r="GN10" s="98"/>
      <c r="GO10" s="98"/>
      <c r="GP10" s="98"/>
      <c r="GQ10" s="98"/>
      <c r="GR10" s="98"/>
      <c r="GS10" s="98"/>
      <c r="GT10" s="98"/>
      <c r="GU10" s="98"/>
      <c r="GV10" s="98"/>
      <c r="GW10" s="98"/>
      <c r="GX10" s="98"/>
      <c r="GY10" s="98"/>
      <c r="GZ10" s="98"/>
      <c r="HA10" s="98"/>
      <c r="HB10" s="98"/>
    </row>
    <row r="11" spans="1:210" ht="12" customHeight="1" x14ac:dyDescent="0.25">
      <c r="A11" s="8" t="s">
        <v>4</v>
      </c>
      <c r="B11" s="9">
        <v>594</v>
      </c>
      <c r="C11" s="128">
        <v>123</v>
      </c>
      <c r="D11" s="128">
        <v>28</v>
      </c>
      <c r="E11" s="129">
        <f t="shared" si="0"/>
        <v>22.76422764227642</v>
      </c>
      <c r="F11" s="128">
        <v>95</v>
      </c>
      <c r="G11" s="129"/>
      <c r="H11" s="128">
        <v>95</v>
      </c>
      <c r="I11" s="128">
        <v>22</v>
      </c>
      <c r="J11" s="129">
        <v>23.157894736842106</v>
      </c>
      <c r="K11" s="128">
        <v>73</v>
      </c>
      <c r="L11" s="128"/>
      <c r="M11" s="128">
        <v>35</v>
      </c>
      <c r="N11" s="128">
        <v>8</v>
      </c>
      <c r="O11" s="129">
        <v>22.857142857142858</v>
      </c>
      <c r="P11" s="128">
        <v>27</v>
      </c>
      <c r="Q11" s="129"/>
      <c r="R11" s="128"/>
      <c r="S11" s="128">
        <v>15</v>
      </c>
      <c r="T11" s="128">
        <v>5</v>
      </c>
      <c r="U11" s="129">
        <f t="shared" si="8"/>
        <v>33.333333333333329</v>
      </c>
      <c r="V11" s="130">
        <f t="shared" si="1"/>
        <v>10</v>
      </c>
      <c r="W11" s="128"/>
      <c r="X11" s="128">
        <v>332</v>
      </c>
      <c r="Y11" s="128">
        <v>77</v>
      </c>
      <c r="Z11" s="129">
        <f t="shared" si="2"/>
        <v>23.192771084337348</v>
      </c>
      <c r="AA11" s="128">
        <v>255</v>
      </c>
      <c r="AB11" s="128"/>
      <c r="AC11" s="128">
        <v>251</v>
      </c>
      <c r="AD11" s="128">
        <v>55</v>
      </c>
      <c r="AE11" s="129">
        <f t="shared" si="3"/>
        <v>21.91235059760956</v>
      </c>
      <c r="AF11" s="128">
        <v>196</v>
      </c>
      <c r="AG11" s="128"/>
      <c r="AH11" s="128">
        <v>40</v>
      </c>
      <c r="AI11" s="128">
        <v>9</v>
      </c>
      <c r="AJ11" s="129">
        <v>22.5</v>
      </c>
      <c r="AK11" s="128">
        <v>31</v>
      </c>
      <c r="AL11" s="128"/>
      <c r="AM11" s="128">
        <v>35</v>
      </c>
      <c r="AN11" s="128">
        <v>10</v>
      </c>
      <c r="AO11" s="129">
        <v>28.571428571428569</v>
      </c>
      <c r="AP11" s="128">
        <v>25</v>
      </c>
      <c r="AQ11" s="128"/>
      <c r="AR11" s="128">
        <v>234</v>
      </c>
      <c r="AS11" s="128">
        <v>49</v>
      </c>
      <c r="AT11" s="129">
        <f t="shared" si="4"/>
        <v>20.94017094017094</v>
      </c>
      <c r="AU11" s="128">
        <v>185</v>
      </c>
      <c r="AV11" s="128"/>
      <c r="AW11" s="128">
        <v>82</v>
      </c>
      <c r="AX11" s="128">
        <v>22</v>
      </c>
      <c r="AY11" s="129">
        <v>26.829268292682929</v>
      </c>
      <c r="AZ11" s="128">
        <v>60</v>
      </c>
      <c r="BA11" s="128"/>
      <c r="BB11" s="128">
        <v>73</v>
      </c>
      <c r="BC11" s="128">
        <v>20</v>
      </c>
      <c r="BD11" s="129">
        <v>27.397260273972602</v>
      </c>
      <c r="BE11" s="128">
        <v>53</v>
      </c>
      <c r="BF11" s="131"/>
      <c r="BG11" s="128">
        <v>6</v>
      </c>
      <c r="BH11" s="131">
        <v>1</v>
      </c>
      <c r="BI11" s="129">
        <v>16.666666666666664</v>
      </c>
      <c r="BJ11" s="128">
        <v>5</v>
      </c>
      <c r="BK11" s="131"/>
      <c r="BL11" s="128">
        <v>146</v>
      </c>
      <c r="BM11" s="131">
        <v>22</v>
      </c>
      <c r="BN11" s="129">
        <v>15.068493150684931</v>
      </c>
      <c r="BO11" s="128">
        <v>124</v>
      </c>
      <c r="BP11" s="131"/>
      <c r="BQ11" s="128">
        <v>31</v>
      </c>
      <c r="BR11" s="131">
        <v>10</v>
      </c>
      <c r="BS11" s="129">
        <v>32.258064516129032</v>
      </c>
      <c r="BT11" s="128">
        <v>21</v>
      </c>
      <c r="BU11" s="131"/>
      <c r="BV11" s="128">
        <v>91</v>
      </c>
      <c r="BW11" s="131">
        <v>27</v>
      </c>
      <c r="BX11" s="129">
        <v>29.670329670329672</v>
      </c>
      <c r="BY11" s="128">
        <v>64</v>
      </c>
      <c r="BZ11" s="131"/>
      <c r="CA11" s="128">
        <v>58</v>
      </c>
      <c r="CB11" s="131">
        <v>8</v>
      </c>
      <c r="CC11" s="129">
        <v>13.793103448275861</v>
      </c>
      <c r="CD11" s="128">
        <v>50</v>
      </c>
      <c r="CE11" s="128"/>
      <c r="CF11" s="128">
        <v>39</v>
      </c>
      <c r="CG11" s="131">
        <v>7</v>
      </c>
      <c r="CH11" s="129">
        <v>17.948717948717949</v>
      </c>
      <c r="CI11" s="128">
        <v>32</v>
      </c>
      <c r="CJ11" s="128"/>
      <c r="CK11" s="128">
        <v>84</v>
      </c>
      <c r="CL11" s="131">
        <v>20</v>
      </c>
      <c r="CM11" s="129">
        <v>23.809523809523807</v>
      </c>
      <c r="CN11" s="128">
        <v>64</v>
      </c>
      <c r="CO11" s="128"/>
      <c r="CP11" s="132">
        <f t="shared" si="5"/>
        <v>1770</v>
      </c>
      <c r="CQ11" s="132">
        <f t="shared" si="6"/>
        <v>400</v>
      </c>
      <c r="CR11" s="133">
        <f t="shared" si="7"/>
        <v>22.598870056497177</v>
      </c>
    </row>
    <row r="12" spans="1:210" ht="12" customHeight="1" x14ac:dyDescent="0.25">
      <c r="A12" s="8" t="s">
        <v>50</v>
      </c>
      <c r="B12" s="9">
        <v>14</v>
      </c>
      <c r="C12" s="128">
        <v>7</v>
      </c>
      <c r="D12" s="128">
        <v>6</v>
      </c>
      <c r="E12" s="129">
        <f t="shared" si="0"/>
        <v>85.714285714285708</v>
      </c>
      <c r="F12" s="128">
        <v>1</v>
      </c>
      <c r="G12" s="129"/>
      <c r="H12" s="128">
        <v>5</v>
      </c>
      <c r="I12" s="128">
        <v>2</v>
      </c>
      <c r="J12" s="129">
        <v>40</v>
      </c>
      <c r="K12" s="128">
        <v>3</v>
      </c>
      <c r="L12" s="128"/>
      <c r="M12" s="128">
        <v>1</v>
      </c>
      <c r="N12" s="130">
        <v>0</v>
      </c>
      <c r="O12" s="129">
        <v>0</v>
      </c>
      <c r="P12" s="128">
        <v>1</v>
      </c>
      <c r="Q12" s="139"/>
      <c r="R12" s="128"/>
      <c r="S12" s="128">
        <v>0</v>
      </c>
      <c r="T12" s="130">
        <v>0</v>
      </c>
      <c r="U12" s="129">
        <v>0</v>
      </c>
      <c r="V12" s="130">
        <f t="shared" si="1"/>
        <v>0</v>
      </c>
      <c r="W12" s="128"/>
      <c r="X12" s="128">
        <v>14</v>
      </c>
      <c r="Y12" s="128">
        <v>8</v>
      </c>
      <c r="Z12" s="129">
        <f t="shared" si="2"/>
        <v>57.142857142857139</v>
      </c>
      <c r="AA12" s="128">
        <v>6</v>
      </c>
      <c r="AB12" s="128"/>
      <c r="AC12" s="128">
        <v>9</v>
      </c>
      <c r="AD12" s="128">
        <v>5</v>
      </c>
      <c r="AE12" s="129">
        <f t="shared" si="3"/>
        <v>55.555555555555557</v>
      </c>
      <c r="AF12" s="128">
        <v>4</v>
      </c>
      <c r="AG12" s="128"/>
      <c r="AH12" s="128">
        <v>2</v>
      </c>
      <c r="AI12" s="128">
        <v>2</v>
      </c>
      <c r="AJ12" s="129">
        <v>100</v>
      </c>
      <c r="AK12" s="128"/>
      <c r="AL12" s="128"/>
      <c r="AM12" s="128">
        <v>2</v>
      </c>
      <c r="AN12" s="128">
        <v>1</v>
      </c>
      <c r="AO12" s="129">
        <v>50</v>
      </c>
      <c r="AP12" s="130">
        <v>1</v>
      </c>
      <c r="AQ12" s="128"/>
      <c r="AR12" s="128">
        <v>7</v>
      </c>
      <c r="AS12" s="128">
        <v>5</v>
      </c>
      <c r="AT12" s="129">
        <f t="shared" si="4"/>
        <v>71.428571428571431</v>
      </c>
      <c r="AU12" s="128">
        <v>2</v>
      </c>
      <c r="AV12" s="128"/>
      <c r="AW12" s="128">
        <v>1</v>
      </c>
      <c r="AX12" s="130">
        <v>0</v>
      </c>
      <c r="AY12" s="129">
        <v>0</v>
      </c>
      <c r="AZ12" s="130">
        <v>1</v>
      </c>
      <c r="BA12" s="128"/>
      <c r="BB12" s="128">
        <v>1</v>
      </c>
      <c r="BC12" s="130">
        <v>1</v>
      </c>
      <c r="BD12" s="129">
        <v>100</v>
      </c>
      <c r="BE12" s="130">
        <v>0</v>
      </c>
      <c r="BF12" s="131"/>
      <c r="BG12" s="128">
        <v>0</v>
      </c>
      <c r="BH12" s="140">
        <v>0</v>
      </c>
      <c r="BI12" s="129">
        <v>0</v>
      </c>
      <c r="BJ12" s="130">
        <v>0</v>
      </c>
      <c r="BK12" s="131"/>
      <c r="BL12" s="128">
        <v>4</v>
      </c>
      <c r="BM12" s="131">
        <v>2</v>
      </c>
      <c r="BN12" s="129">
        <v>50</v>
      </c>
      <c r="BO12" s="128">
        <v>2</v>
      </c>
      <c r="BP12" s="131"/>
      <c r="BQ12" s="128">
        <v>5</v>
      </c>
      <c r="BR12" s="131">
        <v>4</v>
      </c>
      <c r="BS12" s="129">
        <v>80</v>
      </c>
      <c r="BT12" s="130">
        <v>1</v>
      </c>
      <c r="BU12" s="131"/>
      <c r="BV12" s="128">
        <v>7</v>
      </c>
      <c r="BW12" s="131">
        <v>5</v>
      </c>
      <c r="BX12" s="129">
        <v>71.428571428571431</v>
      </c>
      <c r="BY12" s="128">
        <v>2</v>
      </c>
      <c r="BZ12" s="131"/>
      <c r="CA12" s="128">
        <v>3</v>
      </c>
      <c r="CB12" s="131">
        <v>1</v>
      </c>
      <c r="CC12" s="129">
        <v>33.333333333333329</v>
      </c>
      <c r="CD12" s="130">
        <v>2</v>
      </c>
      <c r="CE12" s="130"/>
      <c r="CF12" s="128">
        <v>1</v>
      </c>
      <c r="CG12" s="131">
        <v>0</v>
      </c>
      <c r="CH12" s="129">
        <v>0</v>
      </c>
      <c r="CI12" s="130">
        <v>1</v>
      </c>
      <c r="CJ12" s="130"/>
      <c r="CK12" s="128">
        <v>5</v>
      </c>
      <c r="CL12" s="131">
        <v>1</v>
      </c>
      <c r="CM12" s="129">
        <v>20</v>
      </c>
      <c r="CN12" s="130">
        <v>4</v>
      </c>
      <c r="CO12" s="130"/>
      <c r="CP12" s="132">
        <f t="shared" si="5"/>
        <v>74</v>
      </c>
      <c r="CQ12" s="132">
        <f t="shared" si="6"/>
        <v>43</v>
      </c>
      <c r="CR12" s="133">
        <f t="shared" si="7"/>
        <v>58.108108108108105</v>
      </c>
    </row>
    <row r="13" spans="1:210" ht="12" customHeight="1" x14ac:dyDescent="0.25">
      <c r="A13" s="8" t="s">
        <v>5</v>
      </c>
      <c r="B13" s="9">
        <v>191</v>
      </c>
      <c r="C13" s="128">
        <v>117</v>
      </c>
      <c r="D13" s="128">
        <v>68</v>
      </c>
      <c r="E13" s="129">
        <f t="shared" si="0"/>
        <v>58.119658119658126</v>
      </c>
      <c r="F13" s="128">
        <v>49</v>
      </c>
      <c r="G13" s="129"/>
      <c r="H13" s="128">
        <v>145</v>
      </c>
      <c r="I13" s="128">
        <v>74</v>
      </c>
      <c r="J13" s="129">
        <v>51.03448275862069</v>
      </c>
      <c r="K13" s="128">
        <v>71</v>
      </c>
      <c r="L13" s="128"/>
      <c r="M13" s="128">
        <v>16</v>
      </c>
      <c r="N13" s="128">
        <v>6</v>
      </c>
      <c r="O13" s="129">
        <v>37.5</v>
      </c>
      <c r="P13" s="128">
        <v>10</v>
      </c>
      <c r="Q13" s="129"/>
      <c r="R13" s="128"/>
      <c r="S13" s="128">
        <v>114</v>
      </c>
      <c r="T13" s="128">
        <v>55</v>
      </c>
      <c r="U13" s="129">
        <f t="shared" si="8"/>
        <v>48.245614035087719</v>
      </c>
      <c r="V13" s="130">
        <f t="shared" si="1"/>
        <v>59</v>
      </c>
      <c r="W13" s="128"/>
      <c r="X13" s="128">
        <v>144</v>
      </c>
      <c r="Y13" s="128">
        <v>95</v>
      </c>
      <c r="Z13" s="129">
        <f t="shared" si="2"/>
        <v>65.972222222222214</v>
      </c>
      <c r="AA13" s="128">
        <v>49</v>
      </c>
      <c r="AB13" s="128"/>
      <c r="AC13" s="128">
        <v>133</v>
      </c>
      <c r="AD13" s="128">
        <v>78</v>
      </c>
      <c r="AE13" s="129">
        <f t="shared" si="3"/>
        <v>58.646616541353382</v>
      </c>
      <c r="AF13" s="128">
        <v>55</v>
      </c>
      <c r="AG13" s="128"/>
      <c r="AH13" s="128">
        <v>81</v>
      </c>
      <c r="AI13" s="128">
        <v>42</v>
      </c>
      <c r="AJ13" s="129">
        <v>51.851851851851848</v>
      </c>
      <c r="AK13" s="128">
        <v>39</v>
      </c>
      <c r="AL13" s="128"/>
      <c r="AM13" s="128">
        <v>23</v>
      </c>
      <c r="AN13" s="128">
        <v>10</v>
      </c>
      <c r="AO13" s="129">
        <v>43.478260869565219</v>
      </c>
      <c r="AP13" s="128">
        <v>13</v>
      </c>
      <c r="AQ13" s="128"/>
      <c r="AR13" s="128">
        <v>98</v>
      </c>
      <c r="AS13" s="128">
        <v>43</v>
      </c>
      <c r="AT13" s="129">
        <f t="shared" si="4"/>
        <v>43.877551020408163</v>
      </c>
      <c r="AU13" s="128">
        <v>55</v>
      </c>
      <c r="AV13" s="128"/>
      <c r="AW13" s="128">
        <v>51</v>
      </c>
      <c r="AX13" s="128">
        <v>15</v>
      </c>
      <c r="AY13" s="129">
        <v>29.411764705882355</v>
      </c>
      <c r="AZ13" s="128">
        <v>36</v>
      </c>
      <c r="BA13" s="128"/>
      <c r="BB13" s="128">
        <v>93</v>
      </c>
      <c r="BC13" s="128">
        <v>48</v>
      </c>
      <c r="BD13" s="129">
        <v>51.612903225806448</v>
      </c>
      <c r="BE13" s="128">
        <v>45</v>
      </c>
      <c r="BF13" s="131"/>
      <c r="BG13" s="128">
        <v>105</v>
      </c>
      <c r="BH13" s="131">
        <v>42</v>
      </c>
      <c r="BI13" s="129">
        <v>40</v>
      </c>
      <c r="BJ13" s="128">
        <v>63</v>
      </c>
      <c r="BK13" s="131"/>
      <c r="BL13" s="128">
        <v>83</v>
      </c>
      <c r="BM13" s="131">
        <v>32</v>
      </c>
      <c r="BN13" s="129">
        <v>38.554216867469883</v>
      </c>
      <c r="BO13" s="128">
        <v>51</v>
      </c>
      <c r="BP13" s="131"/>
      <c r="BQ13" s="128">
        <v>43</v>
      </c>
      <c r="BR13" s="131">
        <v>18</v>
      </c>
      <c r="BS13" s="129">
        <v>41.860465116279073</v>
      </c>
      <c r="BT13" s="128">
        <v>25</v>
      </c>
      <c r="BU13" s="131"/>
      <c r="BV13" s="128">
        <v>94</v>
      </c>
      <c r="BW13" s="131">
        <v>56</v>
      </c>
      <c r="BX13" s="129">
        <v>59.574468085106382</v>
      </c>
      <c r="BY13" s="128">
        <v>38</v>
      </c>
      <c r="BZ13" s="131"/>
      <c r="CA13" s="128">
        <v>48</v>
      </c>
      <c r="CB13" s="131">
        <v>21</v>
      </c>
      <c r="CC13" s="129">
        <v>43.75</v>
      </c>
      <c r="CD13" s="128">
        <v>27</v>
      </c>
      <c r="CE13" s="128"/>
      <c r="CF13" s="128">
        <v>16</v>
      </c>
      <c r="CG13" s="131">
        <v>8</v>
      </c>
      <c r="CH13" s="129">
        <v>50</v>
      </c>
      <c r="CI13" s="128">
        <v>8</v>
      </c>
      <c r="CJ13" s="128"/>
      <c r="CK13" s="128">
        <v>50</v>
      </c>
      <c r="CL13" s="131">
        <v>15</v>
      </c>
      <c r="CM13" s="129">
        <v>30</v>
      </c>
      <c r="CN13" s="128">
        <v>35</v>
      </c>
      <c r="CO13" s="128"/>
      <c r="CP13" s="132">
        <f t="shared" si="5"/>
        <v>1454</v>
      </c>
      <c r="CQ13" s="132">
        <f t="shared" si="6"/>
        <v>726</v>
      </c>
      <c r="CR13" s="133">
        <f t="shared" si="7"/>
        <v>49.931224209078408</v>
      </c>
    </row>
    <row r="14" spans="1:210" ht="12" customHeight="1" x14ac:dyDescent="0.25">
      <c r="A14" s="8" t="s">
        <v>49</v>
      </c>
      <c r="B14" s="9">
        <v>70</v>
      </c>
      <c r="C14" s="128">
        <v>44</v>
      </c>
      <c r="D14" s="128">
        <v>28</v>
      </c>
      <c r="E14" s="129">
        <f t="shared" si="0"/>
        <v>63.636363636363633</v>
      </c>
      <c r="F14" s="128">
        <v>16</v>
      </c>
      <c r="G14" s="129"/>
      <c r="H14" s="128">
        <v>50</v>
      </c>
      <c r="I14" s="128">
        <v>37</v>
      </c>
      <c r="J14" s="129">
        <v>74</v>
      </c>
      <c r="K14" s="128">
        <v>13</v>
      </c>
      <c r="L14" s="128"/>
      <c r="M14" s="128">
        <v>8</v>
      </c>
      <c r="N14" s="128">
        <v>5</v>
      </c>
      <c r="O14" s="129">
        <v>62.5</v>
      </c>
      <c r="P14" s="128">
        <v>3</v>
      </c>
      <c r="Q14" s="129"/>
      <c r="R14" s="128"/>
      <c r="S14" s="128">
        <v>1</v>
      </c>
      <c r="T14" s="128">
        <v>0</v>
      </c>
      <c r="U14" s="129">
        <f t="shared" si="8"/>
        <v>0</v>
      </c>
      <c r="V14" s="130">
        <f t="shared" si="1"/>
        <v>1</v>
      </c>
      <c r="W14" s="128"/>
      <c r="X14" s="128">
        <v>61</v>
      </c>
      <c r="Y14" s="128">
        <v>46</v>
      </c>
      <c r="Z14" s="129">
        <f t="shared" si="2"/>
        <v>75.409836065573771</v>
      </c>
      <c r="AA14" s="128">
        <v>15</v>
      </c>
      <c r="AB14" s="128"/>
      <c r="AC14" s="128">
        <v>53</v>
      </c>
      <c r="AD14" s="128">
        <v>35</v>
      </c>
      <c r="AE14" s="129">
        <f t="shared" si="3"/>
        <v>66.037735849056602</v>
      </c>
      <c r="AF14" s="128">
        <v>18</v>
      </c>
      <c r="AG14" s="128"/>
      <c r="AH14" s="128">
        <v>36</v>
      </c>
      <c r="AI14" s="128">
        <v>24</v>
      </c>
      <c r="AJ14" s="129">
        <v>66.666666666666657</v>
      </c>
      <c r="AK14" s="128">
        <v>12</v>
      </c>
      <c r="AL14" s="128"/>
      <c r="AM14" s="128">
        <v>4</v>
      </c>
      <c r="AN14" s="128">
        <v>3</v>
      </c>
      <c r="AO14" s="129">
        <v>75</v>
      </c>
      <c r="AP14" s="128">
        <v>1</v>
      </c>
      <c r="AQ14" s="128"/>
      <c r="AR14" s="128">
        <v>41</v>
      </c>
      <c r="AS14" s="128">
        <v>29</v>
      </c>
      <c r="AT14" s="129">
        <f t="shared" si="4"/>
        <v>70.731707317073173</v>
      </c>
      <c r="AU14" s="128">
        <v>12</v>
      </c>
      <c r="AV14" s="128"/>
      <c r="AW14" s="128">
        <v>13</v>
      </c>
      <c r="AX14" s="128">
        <v>11</v>
      </c>
      <c r="AY14" s="129">
        <v>84.615384615384613</v>
      </c>
      <c r="AZ14" s="128">
        <v>2</v>
      </c>
      <c r="BA14" s="128"/>
      <c r="BB14" s="128">
        <v>11</v>
      </c>
      <c r="BC14" s="128">
        <v>9</v>
      </c>
      <c r="BD14" s="129">
        <v>81.818181818181827</v>
      </c>
      <c r="BE14" s="128">
        <v>2</v>
      </c>
      <c r="BF14" s="131"/>
      <c r="BG14" s="128">
        <v>2</v>
      </c>
      <c r="BH14" s="131">
        <v>1</v>
      </c>
      <c r="BI14" s="129">
        <v>50</v>
      </c>
      <c r="BJ14" s="128">
        <v>1</v>
      </c>
      <c r="BK14" s="131"/>
      <c r="BL14" s="128">
        <v>32</v>
      </c>
      <c r="BM14" s="131">
        <v>22</v>
      </c>
      <c r="BN14" s="129">
        <v>68.75</v>
      </c>
      <c r="BO14" s="128">
        <v>10</v>
      </c>
      <c r="BP14" s="131"/>
      <c r="BQ14" s="128">
        <v>11</v>
      </c>
      <c r="BR14" s="131">
        <v>7</v>
      </c>
      <c r="BS14" s="129">
        <v>63.636363636363633</v>
      </c>
      <c r="BT14" s="128">
        <v>4</v>
      </c>
      <c r="BU14" s="131"/>
      <c r="BV14" s="128">
        <v>18</v>
      </c>
      <c r="BW14" s="131">
        <v>17</v>
      </c>
      <c r="BX14" s="129">
        <v>94.444444444444443</v>
      </c>
      <c r="BY14" s="128">
        <v>1</v>
      </c>
      <c r="BZ14" s="131"/>
      <c r="CA14" s="128">
        <v>16</v>
      </c>
      <c r="CB14" s="131">
        <v>11</v>
      </c>
      <c r="CC14" s="129">
        <v>68.75</v>
      </c>
      <c r="CD14" s="128">
        <v>5</v>
      </c>
      <c r="CE14" s="128"/>
      <c r="CF14" s="128">
        <v>3</v>
      </c>
      <c r="CG14" s="131">
        <v>2</v>
      </c>
      <c r="CH14" s="129">
        <v>66.666666666666657</v>
      </c>
      <c r="CI14" s="128">
        <v>1</v>
      </c>
      <c r="CJ14" s="128"/>
      <c r="CK14" s="128">
        <v>12</v>
      </c>
      <c r="CL14" s="131">
        <v>5</v>
      </c>
      <c r="CM14" s="129">
        <v>41.666666666666671</v>
      </c>
      <c r="CN14" s="128">
        <v>7</v>
      </c>
      <c r="CO14" s="128"/>
      <c r="CP14" s="132">
        <f t="shared" si="5"/>
        <v>416</v>
      </c>
      <c r="CQ14" s="132">
        <f t="shared" si="6"/>
        <v>292</v>
      </c>
      <c r="CR14" s="133">
        <f t="shared" si="7"/>
        <v>70.192307692307693</v>
      </c>
    </row>
    <row r="15" spans="1:210" ht="12" customHeight="1" x14ac:dyDescent="0.25">
      <c r="A15" s="8" t="s">
        <v>6</v>
      </c>
      <c r="B15" s="9">
        <v>2377</v>
      </c>
      <c r="C15" s="128">
        <v>364</v>
      </c>
      <c r="D15" s="128">
        <v>56</v>
      </c>
      <c r="E15" s="129">
        <f t="shared" si="0"/>
        <v>15.384615384615385</v>
      </c>
      <c r="F15" s="128">
        <v>308</v>
      </c>
      <c r="G15" s="129"/>
      <c r="H15" s="128">
        <v>291</v>
      </c>
      <c r="I15" s="128">
        <v>39</v>
      </c>
      <c r="J15" s="129">
        <v>13.402061855670103</v>
      </c>
      <c r="K15" s="128">
        <v>252</v>
      </c>
      <c r="L15" s="128"/>
      <c r="M15" s="128">
        <v>29</v>
      </c>
      <c r="N15" s="128">
        <v>5</v>
      </c>
      <c r="O15" s="129">
        <v>17.241379310344829</v>
      </c>
      <c r="P15" s="128">
        <v>24</v>
      </c>
      <c r="Q15" s="129"/>
      <c r="R15" s="128"/>
      <c r="S15" s="128">
        <v>13</v>
      </c>
      <c r="T15" s="128">
        <v>6</v>
      </c>
      <c r="U15" s="129">
        <f t="shared" si="8"/>
        <v>46.153846153846153</v>
      </c>
      <c r="V15" s="130">
        <f t="shared" si="1"/>
        <v>7</v>
      </c>
      <c r="W15" s="128"/>
      <c r="X15" s="128">
        <v>1499</v>
      </c>
      <c r="Y15" s="128">
        <v>194</v>
      </c>
      <c r="Z15" s="129">
        <f t="shared" si="2"/>
        <v>12.941961307538358</v>
      </c>
      <c r="AA15" s="128">
        <v>1305</v>
      </c>
      <c r="AB15" s="128"/>
      <c r="AC15" s="128">
        <v>1213</v>
      </c>
      <c r="AD15" s="128">
        <v>149</v>
      </c>
      <c r="AE15" s="129">
        <f t="shared" si="3"/>
        <v>12.283594394064304</v>
      </c>
      <c r="AF15" s="128">
        <v>1064</v>
      </c>
      <c r="AG15" s="128"/>
      <c r="AH15" s="128">
        <v>59</v>
      </c>
      <c r="AI15" s="128">
        <v>15</v>
      </c>
      <c r="AJ15" s="129">
        <v>25.423728813559322</v>
      </c>
      <c r="AK15" s="128">
        <v>44</v>
      </c>
      <c r="AL15" s="128"/>
      <c r="AM15" s="128">
        <v>22</v>
      </c>
      <c r="AN15" s="128">
        <v>3</v>
      </c>
      <c r="AO15" s="129">
        <v>13.636363636363635</v>
      </c>
      <c r="AP15" s="128">
        <v>19</v>
      </c>
      <c r="AQ15" s="128"/>
      <c r="AR15" s="128">
        <v>809</v>
      </c>
      <c r="AS15" s="128">
        <v>102</v>
      </c>
      <c r="AT15" s="129">
        <f t="shared" si="4"/>
        <v>12.60815822002472</v>
      </c>
      <c r="AU15" s="128">
        <v>707</v>
      </c>
      <c r="AV15" s="128"/>
      <c r="AW15" s="128">
        <v>302</v>
      </c>
      <c r="AX15" s="128">
        <v>47</v>
      </c>
      <c r="AY15" s="129">
        <v>15.562913907284766</v>
      </c>
      <c r="AZ15" s="128">
        <v>255</v>
      </c>
      <c r="BA15" s="128"/>
      <c r="BB15" s="128">
        <v>98</v>
      </c>
      <c r="BC15" s="128">
        <v>14</v>
      </c>
      <c r="BD15" s="129">
        <v>14.285714285714285</v>
      </c>
      <c r="BE15" s="128">
        <v>84</v>
      </c>
      <c r="BF15" s="131"/>
      <c r="BG15" s="128">
        <v>35</v>
      </c>
      <c r="BH15" s="131">
        <v>4</v>
      </c>
      <c r="BI15" s="129">
        <v>11.428571428571429</v>
      </c>
      <c r="BJ15" s="128">
        <v>31</v>
      </c>
      <c r="BK15" s="131"/>
      <c r="BL15" s="128">
        <v>473</v>
      </c>
      <c r="BM15" s="131">
        <v>71</v>
      </c>
      <c r="BN15" s="129">
        <v>15.010570824524313</v>
      </c>
      <c r="BO15" s="128">
        <v>402</v>
      </c>
      <c r="BP15" s="131"/>
      <c r="BQ15" s="128">
        <v>31</v>
      </c>
      <c r="BR15" s="131">
        <v>8</v>
      </c>
      <c r="BS15" s="129">
        <v>25.806451612903224</v>
      </c>
      <c r="BT15" s="128">
        <v>23</v>
      </c>
      <c r="BU15" s="131"/>
      <c r="BV15" s="128">
        <v>55</v>
      </c>
      <c r="BW15" s="131">
        <v>14</v>
      </c>
      <c r="BX15" s="129">
        <v>25</v>
      </c>
      <c r="BY15" s="128">
        <v>41</v>
      </c>
      <c r="BZ15" s="131"/>
      <c r="CA15" s="128">
        <v>29</v>
      </c>
      <c r="CB15" s="131">
        <v>8</v>
      </c>
      <c r="CC15" s="129">
        <v>27.586206896551722</v>
      </c>
      <c r="CD15" s="128">
        <v>21</v>
      </c>
      <c r="CE15" s="128"/>
      <c r="CF15" s="128">
        <v>10</v>
      </c>
      <c r="CG15" s="131">
        <v>0</v>
      </c>
      <c r="CH15" s="129">
        <v>0</v>
      </c>
      <c r="CI15" s="128">
        <v>10</v>
      </c>
      <c r="CJ15" s="128"/>
      <c r="CK15" s="128">
        <v>53</v>
      </c>
      <c r="CL15" s="131">
        <v>9</v>
      </c>
      <c r="CM15" s="129">
        <v>16.981132075471699</v>
      </c>
      <c r="CN15" s="128">
        <v>44</v>
      </c>
      <c r="CO15" s="128"/>
      <c r="CP15" s="132">
        <f t="shared" si="5"/>
        <v>5385</v>
      </c>
      <c r="CQ15" s="132">
        <f t="shared" si="6"/>
        <v>744</v>
      </c>
      <c r="CR15" s="133">
        <f t="shared" si="7"/>
        <v>13.81615598885794</v>
      </c>
    </row>
    <row r="16" spans="1:210" ht="12" customHeight="1" x14ac:dyDescent="0.25">
      <c r="A16" s="8" t="s">
        <v>7</v>
      </c>
      <c r="B16" s="9">
        <v>596</v>
      </c>
      <c r="C16" s="128">
        <v>140</v>
      </c>
      <c r="D16" s="128">
        <v>40</v>
      </c>
      <c r="E16" s="129">
        <f t="shared" si="0"/>
        <v>28.571428571428569</v>
      </c>
      <c r="F16" s="128">
        <v>100</v>
      </c>
      <c r="G16" s="129"/>
      <c r="H16" s="128">
        <v>134</v>
      </c>
      <c r="I16" s="128">
        <v>34</v>
      </c>
      <c r="J16" s="129">
        <v>25.373134328358208</v>
      </c>
      <c r="K16" s="128">
        <v>100</v>
      </c>
      <c r="L16" s="128"/>
      <c r="M16" s="128">
        <v>10</v>
      </c>
      <c r="N16" s="128">
        <v>0</v>
      </c>
      <c r="O16" s="129">
        <v>0</v>
      </c>
      <c r="P16" s="128">
        <v>10</v>
      </c>
      <c r="Q16" s="129"/>
      <c r="R16" s="128"/>
      <c r="S16" s="128">
        <v>77</v>
      </c>
      <c r="T16" s="128">
        <v>26</v>
      </c>
      <c r="U16" s="129">
        <f t="shared" si="8"/>
        <v>33.766233766233768</v>
      </c>
      <c r="V16" s="130">
        <f t="shared" si="1"/>
        <v>51</v>
      </c>
      <c r="W16" s="128"/>
      <c r="X16" s="128">
        <v>371</v>
      </c>
      <c r="Y16" s="128">
        <v>102</v>
      </c>
      <c r="Z16" s="129">
        <f t="shared" si="2"/>
        <v>27.493261455525609</v>
      </c>
      <c r="AA16" s="128">
        <v>269</v>
      </c>
      <c r="AB16" s="128"/>
      <c r="AC16" s="128">
        <v>306</v>
      </c>
      <c r="AD16" s="128">
        <v>66</v>
      </c>
      <c r="AE16" s="129">
        <f t="shared" si="3"/>
        <v>21.568627450980394</v>
      </c>
      <c r="AF16" s="128">
        <v>240</v>
      </c>
      <c r="AG16" s="128"/>
      <c r="AH16" s="128">
        <v>64</v>
      </c>
      <c r="AI16" s="128">
        <v>15</v>
      </c>
      <c r="AJ16" s="129">
        <v>23.4375</v>
      </c>
      <c r="AK16" s="128">
        <v>49</v>
      </c>
      <c r="AL16" s="128"/>
      <c r="AM16" s="128">
        <v>11</v>
      </c>
      <c r="AN16" s="128">
        <v>3</v>
      </c>
      <c r="AO16" s="129">
        <v>27.27272727272727</v>
      </c>
      <c r="AP16" s="128">
        <v>8</v>
      </c>
      <c r="AQ16" s="128"/>
      <c r="AR16" s="128">
        <v>264</v>
      </c>
      <c r="AS16" s="128">
        <v>84</v>
      </c>
      <c r="AT16" s="129">
        <f t="shared" si="4"/>
        <v>31.818181818181817</v>
      </c>
      <c r="AU16" s="128">
        <v>180</v>
      </c>
      <c r="AV16" s="128"/>
      <c r="AW16" s="128">
        <v>82</v>
      </c>
      <c r="AX16" s="128">
        <v>23</v>
      </c>
      <c r="AY16" s="129">
        <v>28.04878048780488</v>
      </c>
      <c r="AZ16" s="128">
        <v>59</v>
      </c>
      <c r="BA16" s="128"/>
      <c r="BB16" s="128">
        <v>109</v>
      </c>
      <c r="BC16" s="128">
        <v>35</v>
      </c>
      <c r="BD16" s="129">
        <v>32.11009174311927</v>
      </c>
      <c r="BE16" s="128">
        <v>74</v>
      </c>
      <c r="BF16" s="131"/>
      <c r="BG16" s="128">
        <v>52</v>
      </c>
      <c r="BH16" s="131">
        <v>15</v>
      </c>
      <c r="BI16" s="129">
        <v>28.846153846153843</v>
      </c>
      <c r="BJ16" s="128">
        <v>37</v>
      </c>
      <c r="BK16" s="131"/>
      <c r="BL16" s="128">
        <v>196</v>
      </c>
      <c r="BM16" s="131">
        <v>39</v>
      </c>
      <c r="BN16" s="129">
        <v>19.897959183673468</v>
      </c>
      <c r="BO16" s="128">
        <v>157</v>
      </c>
      <c r="BP16" s="131"/>
      <c r="BQ16" s="128">
        <v>48</v>
      </c>
      <c r="BR16" s="131">
        <v>14</v>
      </c>
      <c r="BS16" s="129">
        <v>29.166666666666668</v>
      </c>
      <c r="BT16" s="128">
        <v>34</v>
      </c>
      <c r="BU16" s="131"/>
      <c r="BV16" s="128">
        <v>50</v>
      </c>
      <c r="BW16" s="131">
        <v>25</v>
      </c>
      <c r="BX16" s="129">
        <v>50</v>
      </c>
      <c r="BY16" s="128">
        <v>25</v>
      </c>
      <c r="BZ16" s="131"/>
      <c r="CA16" s="128">
        <v>25</v>
      </c>
      <c r="CB16" s="131">
        <v>6</v>
      </c>
      <c r="CC16" s="129">
        <v>24</v>
      </c>
      <c r="CD16" s="128">
        <v>19</v>
      </c>
      <c r="CE16" s="128"/>
      <c r="CF16" s="128">
        <v>14</v>
      </c>
      <c r="CG16" s="131">
        <v>1</v>
      </c>
      <c r="CH16" s="129">
        <v>7.1428571428571423</v>
      </c>
      <c r="CI16" s="128">
        <v>13</v>
      </c>
      <c r="CJ16" s="128"/>
      <c r="CK16" s="128">
        <v>49</v>
      </c>
      <c r="CL16" s="131">
        <v>10</v>
      </c>
      <c r="CM16" s="129">
        <v>20.408163265306122</v>
      </c>
      <c r="CN16" s="128">
        <v>39</v>
      </c>
      <c r="CO16" s="128"/>
      <c r="CP16" s="132">
        <f t="shared" si="5"/>
        <v>2002</v>
      </c>
      <c r="CQ16" s="132">
        <f t="shared" si="6"/>
        <v>538</v>
      </c>
      <c r="CR16" s="133">
        <f t="shared" si="7"/>
        <v>26.873126873126875</v>
      </c>
    </row>
    <row r="17" spans="1:96" ht="12" customHeight="1" x14ac:dyDescent="0.25">
      <c r="A17" s="8" t="s">
        <v>8</v>
      </c>
      <c r="B17" s="9">
        <v>871</v>
      </c>
      <c r="C17" s="128">
        <v>238</v>
      </c>
      <c r="D17" s="128">
        <v>47</v>
      </c>
      <c r="E17" s="129">
        <f t="shared" si="0"/>
        <v>19.747899159663866</v>
      </c>
      <c r="F17" s="128">
        <v>191</v>
      </c>
      <c r="G17" s="129"/>
      <c r="H17" s="128">
        <v>238</v>
      </c>
      <c r="I17" s="128">
        <v>34</v>
      </c>
      <c r="J17" s="129">
        <v>14.285714285714285</v>
      </c>
      <c r="K17" s="128">
        <v>204</v>
      </c>
      <c r="L17" s="128"/>
      <c r="M17" s="128">
        <v>20</v>
      </c>
      <c r="N17" s="128">
        <v>1</v>
      </c>
      <c r="O17" s="129">
        <v>5</v>
      </c>
      <c r="P17" s="128">
        <v>19</v>
      </c>
      <c r="Q17" s="129"/>
      <c r="R17" s="128"/>
      <c r="S17" s="128">
        <v>129</v>
      </c>
      <c r="T17" s="128">
        <v>42</v>
      </c>
      <c r="U17" s="129">
        <f t="shared" si="8"/>
        <v>32.558139534883722</v>
      </c>
      <c r="V17" s="130">
        <f t="shared" si="1"/>
        <v>87</v>
      </c>
      <c r="W17" s="128"/>
      <c r="X17" s="128">
        <v>590</v>
      </c>
      <c r="Y17" s="128">
        <v>119</v>
      </c>
      <c r="Z17" s="129">
        <f t="shared" si="2"/>
        <v>20.16949152542373</v>
      </c>
      <c r="AA17" s="128">
        <f>X17-Y17</f>
        <v>471</v>
      </c>
      <c r="AB17" s="128"/>
      <c r="AC17" s="128">
        <v>511</v>
      </c>
      <c r="AD17" s="128">
        <v>80</v>
      </c>
      <c r="AE17" s="129">
        <f t="shared" si="3"/>
        <v>15.655577299412915</v>
      </c>
      <c r="AF17" s="128">
        <f>AC17-AD17</f>
        <v>431</v>
      </c>
      <c r="AG17" s="128"/>
      <c r="AH17" s="128">
        <v>118</v>
      </c>
      <c r="AI17" s="128">
        <v>21</v>
      </c>
      <c r="AJ17" s="129">
        <v>17.647058823529413</v>
      </c>
      <c r="AK17" s="128">
        <v>97</v>
      </c>
      <c r="AL17" s="128"/>
      <c r="AM17" s="128">
        <v>18</v>
      </c>
      <c r="AN17" s="128">
        <v>3</v>
      </c>
      <c r="AO17" s="129">
        <v>16.666666666666664</v>
      </c>
      <c r="AP17" s="128">
        <v>15</v>
      </c>
      <c r="AQ17" s="128"/>
      <c r="AR17" s="128">
        <v>367</v>
      </c>
      <c r="AS17" s="128">
        <v>81</v>
      </c>
      <c r="AT17" s="129">
        <f t="shared" si="4"/>
        <v>22.070844686648503</v>
      </c>
      <c r="AU17" s="128">
        <v>286</v>
      </c>
      <c r="AV17" s="128"/>
      <c r="AW17" s="128">
        <v>127</v>
      </c>
      <c r="AX17" s="128">
        <v>13</v>
      </c>
      <c r="AY17" s="129">
        <v>10.236220472440944</v>
      </c>
      <c r="AZ17" s="128">
        <v>114</v>
      </c>
      <c r="BA17" s="128"/>
      <c r="BB17" s="128">
        <v>153</v>
      </c>
      <c r="BC17" s="128">
        <v>47</v>
      </c>
      <c r="BD17" s="129">
        <v>30.519480519480517</v>
      </c>
      <c r="BE17" s="128">
        <v>106</v>
      </c>
      <c r="BF17" s="131"/>
      <c r="BG17" s="128">
        <v>85</v>
      </c>
      <c r="BH17" s="131">
        <v>17</v>
      </c>
      <c r="BI17" s="129">
        <v>19.101123595505616</v>
      </c>
      <c r="BJ17" s="128">
        <v>68</v>
      </c>
      <c r="BK17" s="131"/>
      <c r="BL17" s="128">
        <v>277</v>
      </c>
      <c r="BM17" s="131">
        <v>33</v>
      </c>
      <c r="BN17" s="129">
        <v>11.870503597122301</v>
      </c>
      <c r="BO17" s="128">
        <v>244</v>
      </c>
      <c r="BP17" s="131"/>
      <c r="BQ17" s="128">
        <v>91</v>
      </c>
      <c r="BR17" s="131">
        <v>9</v>
      </c>
      <c r="BS17" s="129">
        <v>9.8901098901098905</v>
      </c>
      <c r="BT17" s="128">
        <v>82</v>
      </c>
      <c r="BU17" s="131"/>
      <c r="BV17" s="128">
        <v>110</v>
      </c>
      <c r="BW17" s="131">
        <v>20</v>
      </c>
      <c r="BX17" s="129">
        <v>18.181818181818183</v>
      </c>
      <c r="BY17" s="128">
        <v>90</v>
      </c>
      <c r="BZ17" s="131"/>
      <c r="CA17" s="128">
        <v>41</v>
      </c>
      <c r="CB17" s="131">
        <v>4</v>
      </c>
      <c r="CC17" s="129">
        <v>9.7560975609756095</v>
      </c>
      <c r="CD17" s="128">
        <v>37</v>
      </c>
      <c r="CE17" s="128"/>
      <c r="CF17" s="128">
        <v>23</v>
      </c>
      <c r="CG17" s="131">
        <v>3</v>
      </c>
      <c r="CH17" s="129">
        <v>13.043478260869565</v>
      </c>
      <c r="CI17" s="128">
        <v>20</v>
      </c>
      <c r="CJ17" s="128"/>
      <c r="CK17" s="128">
        <v>146</v>
      </c>
      <c r="CL17" s="131">
        <v>11</v>
      </c>
      <c r="CM17" s="129">
        <v>7.4324324324324325</v>
      </c>
      <c r="CN17" s="128">
        <v>135</v>
      </c>
      <c r="CO17" s="128"/>
      <c r="CP17" s="132">
        <f t="shared" si="5"/>
        <v>3282</v>
      </c>
      <c r="CQ17" s="132">
        <f t="shared" si="6"/>
        <v>585</v>
      </c>
      <c r="CR17" s="133">
        <f t="shared" si="7"/>
        <v>17.824497257769654</v>
      </c>
    </row>
    <row r="18" spans="1:96" ht="12" customHeight="1" x14ac:dyDescent="0.25">
      <c r="A18" s="10" t="s">
        <v>9</v>
      </c>
      <c r="B18" s="17">
        <v>12780</v>
      </c>
      <c r="C18" s="156">
        <v>3375</v>
      </c>
      <c r="D18" s="157">
        <v>800</v>
      </c>
      <c r="E18" s="158">
        <f t="shared" si="0"/>
        <v>23.703703703703706</v>
      </c>
      <c r="F18" s="156">
        <v>2575</v>
      </c>
      <c r="G18" s="158"/>
      <c r="H18" s="156">
        <v>3067</v>
      </c>
      <c r="I18" s="159">
        <v>663</v>
      </c>
      <c r="J18" s="158">
        <v>21.61721552005217</v>
      </c>
      <c r="K18" s="157">
        <v>2404</v>
      </c>
      <c r="L18" s="157"/>
      <c r="M18" s="156">
        <v>2491</v>
      </c>
      <c r="N18" s="159">
        <v>439</v>
      </c>
      <c r="O18" s="158">
        <v>17.623444399839421</v>
      </c>
      <c r="P18" s="157">
        <v>2052</v>
      </c>
      <c r="Q18" s="158"/>
      <c r="R18" s="157"/>
      <c r="S18" s="156">
        <v>496</v>
      </c>
      <c r="T18" s="159">
        <v>165</v>
      </c>
      <c r="U18" s="158">
        <f t="shared" si="8"/>
        <v>33.266129032258064</v>
      </c>
      <c r="V18" s="160">
        <f t="shared" si="1"/>
        <v>331</v>
      </c>
      <c r="W18" s="157"/>
      <c r="X18" s="156">
        <v>9055</v>
      </c>
      <c r="Y18" s="161">
        <v>2134</v>
      </c>
      <c r="Z18" s="158">
        <f t="shared" si="2"/>
        <v>23.567090005521813</v>
      </c>
      <c r="AA18" s="157">
        <f>X18-Y18</f>
        <v>6921</v>
      </c>
      <c r="AB18" s="157"/>
      <c r="AC18" s="156">
        <v>7370</v>
      </c>
      <c r="AD18" s="156">
        <v>1421</v>
      </c>
      <c r="AE18" s="158">
        <f t="shared" si="3"/>
        <v>19.280868385345997</v>
      </c>
      <c r="AF18" s="156">
        <f>AC18-AD18</f>
        <v>5949</v>
      </c>
      <c r="AG18" s="157"/>
      <c r="AH18" s="156">
        <v>2612</v>
      </c>
      <c r="AI18" s="159">
        <v>491</v>
      </c>
      <c r="AJ18" s="158">
        <v>18.790662074244164</v>
      </c>
      <c r="AK18" s="157">
        <v>2121</v>
      </c>
      <c r="AL18" s="157"/>
      <c r="AM18" s="156">
        <v>3356</v>
      </c>
      <c r="AN18" s="159">
        <v>933</v>
      </c>
      <c r="AO18" s="158">
        <v>27.800953516090583</v>
      </c>
      <c r="AP18" s="157">
        <v>2423</v>
      </c>
      <c r="AQ18" s="157"/>
      <c r="AR18" s="156">
        <v>6460</v>
      </c>
      <c r="AS18" s="161">
        <v>1353</v>
      </c>
      <c r="AT18" s="158">
        <f t="shared" si="4"/>
        <v>20.944272445820435</v>
      </c>
      <c r="AU18" s="157">
        <v>5107</v>
      </c>
      <c r="AV18" s="157"/>
      <c r="AW18" s="156">
        <v>3432</v>
      </c>
      <c r="AX18" s="159">
        <v>711</v>
      </c>
      <c r="AY18" s="158">
        <v>20.716783216783217</v>
      </c>
      <c r="AZ18" s="157">
        <v>2721</v>
      </c>
      <c r="BA18" s="157"/>
      <c r="BB18" s="156">
        <v>2248</v>
      </c>
      <c r="BC18" s="159">
        <v>681</v>
      </c>
      <c r="BD18" s="158">
        <v>30.280124499777678</v>
      </c>
      <c r="BE18" s="157">
        <v>1567</v>
      </c>
      <c r="BF18" s="162"/>
      <c r="BG18" s="156">
        <v>422</v>
      </c>
      <c r="BH18" s="162">
        <v>101</v>
      </c>
      <c r="BI18" s="158">
        <v>23.708920187793428</v>
      </c>
      <c r="BJ18" s="157">
        <v>321</v>
      </c>
      <c r="BK18" s="162"/>
      <c r="BL18" s="156">
        <v>4836</v>
      </c>
      <c r="BM18" s="162">
        <v>908</v>
      </c>
      <c r="BN18" s="158">
        <v>18.771966094686789</v>
      </c>
      <c r="BO18" s="157">
        <v>3928</v>
      </c>
      <c r="BP18" s="162"/>
      <c r="BQ18" s="156">
        <v>748</v>
      </c>
      <c r="BR18" s="162">
        <v>201</v>
      </c>
      <c r="BS18" s="158">
        <v>26.871657754010698</v>
      </c>
      <c r="BT18" s="157">
        <v>547</v>
      </c>
      <c r="BU18" s="162"/>
      <c r="BV18" s="156">
        <v>1765</v>
      </c>
      <c r="BW18" s="162">
        <v>528</v>
      </c>
      <c r="BX18" s="158">
        <v>29.898074745186864</v>
      </c>
      <c r="BY18" s="157">
        <v>1237</v>
      </c>
      <c r="BZ18" s="162"/>
      <c r="CA18" s="156">
        <v>3101</v>
      </c>
      <c r="CB18" s="162">
        <v>586</v>
      </c>
      <c r="CC18" s="158">
        <v>18.89712995807804</v>
      </c>
      <c r="CD18" s="157">
        <v>2515</v>
      </c>
      <c r="CE18" s="157"/>
      <c r="CF18" s="156">
        <v>3746</v>
      </c>
      <c r="CG18" s="162">
        <v>773</v>
      </c>
      <c r="CH18" s="158">
        <v>20.635344367325146</v>
      </c>
      <c r="CI18" s="157">
        <v>2973</v>
      </c>
      <c r="CJ18" s="157"/>
      <c r="CK18" s="156">
        <v>2293</v>
      </c>
      <c r="CL18" s="162">
        <v>331</v>
      </c>
      <c r="CM18" s="158">
        <v>14.422657952069716</v>
      </c>
      <c r="CN18" s="157">
        <v>1962</v>
      </c>
      <c r="CO18" s="157"/>
      <c r="CP18" s="163">
        <f t="shared" si="5"/>
        <v>60873</v>
      </c>
      <c r="CQ18" s="163">
        <f t="shared" si="6"/>
        <v>13219</v>
      </c>
      <c r="CR18" s="164">
        <f t="shared" si="7"/>
        <v>21.715703185320258</v>
      </c>
    </row>
    <row r="19" spans="1:96" ht="12" customHeight="1" x14ac:dyDescent="0.25">
      <c r="A19" s="4" t="s">
        <v>42</v>
      </c>
      <c r="B19" s="76"/>
      <c r="C19" s="141"/>
      <c r="D19" s="142"/>
      <c r="E19" s="143"/>
      <c r="F19" s="141"/>
      <c r="G19" s="143"/>
      <c r="H19" s="141"/>
      <c r="I19" s="144"/>
      <c r="J19" s="143"/>
      <c r="K19" s="142"/>
      <c r="L19" s="142"/>
      <c r="M19" s="141"/>
      <c r="N19" s="144"/>
      <c r="O19" s="143"/>
      <c r="P19" s="142"/>
      <c r="Q19" s="143"/>
      <c r="R19" s="142"/>
      <c r="S19" s="141"/>
      <c r="T19" s="144"/>
      <c r="U19" s="143"/>
      <c r="V19" s="145"/>
      <c r="W19" s="142"/>
      <c r="X19" s="141"/>
      <c r="Y19" s="146"/>
      <c r="Z19" s="143"/>
      <c r="AA19" s="142"/>
      <c r="AB19" s="142"/>
      <c r="AC19" s="141"/>
      <c r="AD19" s="141"/>
      <c r="AE19" s="143"/>
      <c r="AF19" s="141"/>
      <c r="AG19" s="142"/>
      <c r="AH19" s="141"/>
      <c r="AI19" s="144"/>
      <c r="AJ19" s="143"/>
      <c r="AK19" s="142"/>
      <c r="AL19" s="142"/>
      <c r="AM19" s="141"/>
      <c r="AN19" s="144"/>
      <c r="AO19" s="143"/>
      <c r="AP19" s="142"/>
      <c r="AQ19" s="142"/>
      <c r="AR19" s="141"/>
      <c r="AS19" s="146"/>
      <c r="AT19" s="143"/>
      <c r="AU19" s="142"/>
      <c r="AV19" s="142"/>
      <c r="AW19" s="141"/>
      <c r="AX19" s="144"/>
      <c r="AY19" s="143"/>
      <c r="AZ19" s="142"/>
      <c r="BA19" s="142"/>
      <c r="BB19" s="141"/>
      <c r="BC19" s="144"/>
      <c r="BD19" s="143"/>
      <c r="BE19" s="142"/>
      <c r="BF19" s="147"/>
      <c r="BG19" s="141"/>
      <c r="BH19" s="147"/>
      <c r="BI19" s="143"/>
      <c r="BJ19" s="142"/>
      <c r="BK19" s="147"/>
      <c r="BL19" s="141"/>
      <c r="BM19" s="147"/>
      <c r="BN19" s="143"/>
      <c r="BO19" s="142"/>
      <c r="BP19" s="147"/>
      <c r="BQ19" s="141"/>
      <c r="BR19" s="147"/>
      <c r="BS19" s="143"/>
      <c r="BT19" s="142"/>
      <c r="BU19" s="147"/>
      <c r="BV19" s="141"/>
      <c r="BW19" s="147"/>
      <c r="BX19" s="143"/>
      <c r="BY19" s="142"/>
      <c r="BZ19" s="147"/>
      <c r="CA19" s="141"/>
      <c r="CB19" s="147"/>
      <c r="CC19" s="143"/>
      <c r="CD19" s="142"/>
      <c r="CE19" s="142"/>
      <c r="CF19" s="141"/>
      <c r="CG19" s="147"/>
      <c r="CH19" s="143"/>
      <c r="CI19" s="142"/>
      <c r="CJ19" s="142"/>
      <c r="CK19" s="141"/>
      <c r="CL19" s="147"/>
      <c r="CM19" s="143"/>
      <c r="CN19" s="142"/>
      <c r="CO19" s="142"/>
      <c r="CP19" s="148"/>
      <c r="CQ19" s="148"/>
      <c r="CR19" s="149"/>
    </row>
    <row r="20" spans="1:96" ht="31.5" customHeight="1" x14ac:dyDescent="0.25">
      <c r="A20" s="205" t="s">
        <v>51</v>
      </c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5"/>
      <c r="P20" s="235"/>
      <c r="Q20" s="235"/>
      <c r="R20" s="235"/>
      <c r="S20" s="235"/>
      <c r="T20" s="235"/>
      <c r="U20" s="235"/>
      <c r="V20" s="235"/>
      <c r="W20" s="235"/>
      <c r="X20" s="235"/>
      <c r="Y20" s="235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M20" s="50"/>
      <c r="BN20" s="50"/>
      <c r="BO20" s="50"/>
    </row>
    <row r="22" spans="1:96" ht="12" customHeight="1" x14ac:dyDescent="0.25">
      <c r="C22" s="4"/>
    </row>
  </sheetData>
  <mergeCells count="24">
    <mergeCell ref="A1:AH1"/>
    <mergeCell ref="A20:Y20"/>
    <mergeCell ref="BQ2:BT2"/>
    <mergeCell ref="BV2:BY2"/>
    <mergeCell ref="CA2:CD2"/>
    <mergeCell ref="R2:V2"/>
    <mergeCell ref="X2:AA2"/>
    <mergeCell ref="AC2:AF2"/>
    <mergeCell ref="AH2:AK2"/>
    <mergeCell ref="AM2:AP2"/>
    <mergeCell ref="A2:A3"/>
    <mergeCell ref="B2:B3"/>
    <mergeCell ref="C2:F2"/>
    <mergeCell ref="H2:K2"/>
    <mergeCell ref="M2:P2"/>
    <mergeCell ref="CP2:CP3"/>
    <mergeCell ref="CQ2:CR2"/>
    <mergeCell ref="CK2:CN2"/>
    <mergeCell ref="AR2:AU2"/>
    <mergeCell ref="AW2:AZ2"/>
    <mergeCell ref="BB2:BE2"/>
    <mergeCell ref="BG2:BJ2"/>
    <mergeCell ref="BL2:BO2"/>
    <mergeCell ref="CF2:CI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CQ34"/>
  <sheetViews>
    <sheetView zoomScaleNormal="100" workbookViewId="0">
      <selection sqref="A1:AE1"/>
    </sheetView>
  </sheetViews>
  <sheetFormatPr defaultRowHeight="15" x14ac:dyDescent="0.25"/>
  <cols>
    <col min="1" max="1" width="26" customWidth="1"/>
    <col min="2" max="2" width="8" customWidth="1"/>
    <col min="3" max="3" width="9.140625" customWidth="1"/>
    <col min="6" max="6" width="8" customWidth="1"/>
    <col min="7" max="7" width="1.140625" customWidth="1"/>
    <col min="11" max="11" width="8.28515625" customWidth="1"/>
    <col min="12" max="12" width="1.42578125" customWidth="1"/>
    <col min="13" max="13" width="9.85546875" customWidth="1"/>
    <col min="17" max="17" width="1.28515625" customWidth="1"/>
    <col min="18" max="21" width="9.140625" style="50"/>
    <col min="22" max="22" width="1" style="50" customWidth="1"/>
    <col min="23" max="23" width="9.42578125" style="50" customWidth="1"/>
    <col min="24" max="26" width="9.140625" style="50"/>
    <col min="27" max="27" width="1.42578125" style="50" customWidth="1"/>
    <col min="28" max="28" width="9.140625" style="50" customWidth="1"/>
    <col min="29" max="29" width="9.42578125" style="50" bestFit="1" customWidth="1"/>
    <col min="30" max="31" width="9.140625" style="50"/>
    <col min="32" max="32" width="1" style="50" customWidth="1"/>
    <col min="33" max="33" width="9.140625" style="50"/>
    <col min="34" max="34" width="9.42578125" style="50" bestFit="1" customWidth="1"/>
    <col min="35" max="36" width="9.140625" style="50"/>
    <col min="37" max="37" width="1.140625" style="50" customWidth="1"/>
    <col min="38" max="41" width="9.140625" style="50"/>
    <col min="42" max="42" width="1.140625" style="50" customWidth="1"/>
    <col min="43" max="46" width="9.140625" style="50"/>
    <col min="47" max="47" width="1.28515625" style="50" customWidth="1"/>
    <col min="48" max="51" width="9.140625" style="50"/>
    <col min="52" max="52" width="1.28515625" style="50" customWidth="1"/>
    <col min="53" max="56" width="9.140625" style="50"/>
    <col min="57" max="57" width="1.28515625" style="50" customWidth="1"/>
    <col min="58" max="61" width="9.140625" style="50"/>
    <col min="62" max="62" width="1.140625" style="50" customWidth="1"/>
    <col min="63" max="66" width="9.140625" style="50"/>
    <col min="67" max="67" width="1.140625" style="50" customWidth="1"/>
    <col min="68" max="71" width="9.140625" style="50"/>
    <col min="72" max="72" width="1.85546875" style="50" customWidth="1"/>
    <col min="73" max="76" width="9.140625" style="50"/>
    <col min="77" max="77" width="1.42578125" style="50" customWidth="1"/>
    <col min="78" max="81" width="9.140625" style="50"/>
    <col min="82" max="82" width="1.42578125" style="50" customWidth="1"/>
    <col min="83" max="86" width="9.140625" style="50"/>
    <col min="87" max="87" width="1.42578125" style="50" customWidth="1"/>
    <col min="88" max="91" width="9.140625" style="50"/>
    <col min="92" max="92" width="1.5703125" style="50" customWidth="1"/>
    <col min="93" max="93" width="9.140625" style="50"/>
    <col min="94" max="94" width="7.7109375" style="50" customWidth="1"/>
    <col min="95" max="95" width="5.28515625" customWidth="1"/>
  </cols>
  <sheetData>
    <row r="1" spans="1:95" s="77" customFormat="1" ht="28.5" customHeight="1" x14ac:dyDescent="0.2">
      <c r="A1" s="241" t="s">
        <v>107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</row>
    <row r="2" spans="1:95" ht="15" customHeight="1" x14ac:dyDescent="0.25">
      <c r="A2" s="247" t="s">
        <v>72</v>
      </c>
      <c r="B2" s="249" t="s">
        <v>11</v>
      </c>
      <c r="C2" s="251" t="s">
        <v>82</v>
      </c>
      <c r="D2" s="251"/>
      <c r="E2" s="251"/>
      <c r="F2" s="251"/>
      <c r="G2" s="192"/>
      <c r="H2" s="251" t="s">
        <v>70</v>
      </c>
      <c r="I2" s="251"/>
      <c r="J2" s="251"/>
      <c r="K2" s="251"/>
      <c r="L2" s="192"/>
      <c r="M2" s="251" t="s">
        <v>60</v>
      </c>
      <c r="N2" s="251"/>
      <c r="O2" s="251"/>
      <c r="P2" s="251"/>
      <c r="Q2" s="193"/>
      <c r="R2" s="246" t="s">
        <v>61</v>
      </c>
      <c r="S2" s="246"/>
      <c r="T2" s="246"/>
      <c r="U2" s="246"/>
      <c r="V2" s="192"/>
      <c r="W2" s="253" t="s">
        <v>58</v>
      </c>
      <c r="X2" s="253"/>
      <c r="Y2" s="253"/>
      <c r="Z2" s="253"/>
      <c r="AA2" s="192"/>
      <c r="AB2" s="253" t="s">
        <v>62</v>
      </c>
      <c r="AC2" s="253"/>
      <c r="AD2" s="253"/>
      <c r="AE2" s="253"/>
      <c r="AF2" s="192"/>
      <c r="AG2" s="254" t="s">
        <v>59</v>
      </c>
      <c r="AH2" s="255"/>
      <c r="AI2" s="255"/>
      <c r="AJ2" s="255"/>
      <c r="AK2" s="192"/>
      <c r="AL2" s="254" t="s">
        <v>86</v>
      </c>
      <c r="AM2" s="255"/>
      <c r="AN2" s="255"/>
      <c r="AO2" s="255"/>
      <c r="AP2" s="192"/>
      <c r="AQ2" s="254" t="s">
        <v>83</v>
      </c>
      <c r="AR2" s="255"/>
      <c r="AS2" s="255"/>
      <c r="AT2" s="255"/>
      <c r="AU2" s="192"/>
      <c r="AV2" s="252" t="s">
        <v>108</v>
      </c>
      <c r="AW2" s="256"/>
      <c r="AX2" s="256"/>
      <c r="AY2" s="256"/>
      <c r="AZ2" s="121"/>
      <c r="BA2" s="252" t="s">
        <v>109</v>
      </c>
      <c r="BB2" s="252"/>
      <c r="BC2" s="252"/>
      <c r="BD2" s="252"/>
      <c r="BE2" s="121"/>
      <c r="BF2" s="252" t="s">
        <v>110</v>
      </c>
      <c r="BG2" s="252"/>
      <c r="BH2" s="252"/>
      <c r="BI2" s="252"/>
      <c r="BJ2" s="121"/>
      <c r="BK2" s="252" t="s">
        <v>111</v>
      </c>
      <c r="BL2" s="252"/>
      <c r="BM2" s="252"/>
      <c r="BN2" s="252"/>
      <c r="BO2" s="121"/>
      <c r="BP2" s="252" t="s">
        <v>112</v>
      </c>
      <c r="BQ2" s="252"/>
      <c r="BR2" s="252"/>
      <c r="BS2" s="252"/>
      <c r="BT2" s="121"/>
      <c r="BU2" s="252" t="s">
        <v>71</v>
      </c>
      <c r="BV2" s="252"/>
      <c r="BW2" s="252"/>
      <c r="BX2" s="252"/>
      <c r="BY2" s="121"/>
      <c r="BZ2" s="252" t="s">
        <v>113</v>
      </c>
      <c r="CA2" s="252"/>
      <c r="CB2" s="252"/>
      <c r="CC2" s="252"/>
      <c r="CD2" s="122"/>
      <c r="CE2" s="252" t="s">
        <v>114</v>
      </c>
      <c r="CF2" s="252"/>
      <c r="CG2" s="252"/>
      <c r="CH2" s="252"/>
      <c r="CI2" s="122"/>
      <c r="CJ2" s="252" t="s">
        <v>88</v>
      </c>
      <c r="CK2" s="252"/>
      <c r="CL2" s="252"/>
      <c r="CM2" s="252"/>
      <c r="CN2" s="122"/>
      <c r="CO2" s="244" t="s">
        <v>115</v>
      </c>
      <c r="CP2" s="246" t="s">
        <v>105</v>
      </c>
      <c r="CQ2" s="246"/>
    </row>
    <row r="3" spans="1:95" ht="27" x14ac:dyDescent="0.25">
      <c r="A3" s="248"/>
      <c r="B3" s="250"/>
      <c r="C3" s="170" t="s">
        <v>75</v>
      </c>
      <c r="D3" s="170" t="s">
        <v>52</v>
      </c>
      <c r="E3" s="170" t="s">
        <v>76</v>
      </c>
      <c r="F3" s="170" t="s">
        <v>69</v>
      </c>
      <c r="G3" s="123"/>
      <c r="H3" s="170" t="s">
        <v>75</v>
      </c>
      <c r="I3" s="170" t="s">
        <v>52</v>
      </c>
      <c r="J3" s="170" t="s">
        <v>76</v>
      </c>
      <c r="K3" s="170" t="s">
        <v>69</v>
      </c>
      <c r="L3" s="123"/>
      <c r="M3" s="170" t="s">
        <v>75</v>
      </c>
      <c r="N3" s="170" t="s">
        <v>52</v>
      </c>
      <c r="O3" s="170" t="s">
        <v>76</v>
      </c>
      <c r="P3" s="170" t="s">
        <v>69</v>
      </c>
      <c r="Q3" s="123"/>
      <c r="R3" s="170" t="s">
        <v>75</v>
      </c>
      <c r="S3" s="170" t="s">
        <v>52</v>
      </c>
      <c r="T3" s="170" t="s">
        <v>76</v>
      </c>
      <c r="U3" s="170" t="s">
        <v>69</v>
      </c>
      <c r="V3" s="123"/>
      <c r="W3" s="170" t="s">
        <v>75</v>
      </c>
      <c r="X3" s="123" t="s">
        <v>52</v>
      </c>
      <c r="Y3" s="170" t="s">
        <v>76</v>
      </c>
      <c r="Z3" s="170" t="s">
        <v>69</v>
      </c>
      <c r="AA3" s="123"/>
      <c r="AB3" s="170" t="s">
        <v>75</v>
      </c>
      <c r="AC3" s="123" t="s">
        <v>52</v>
      </c>
      <c r="AD3" s="170" t="s">
        <v>76</v>
      </c>
      <c r="AE3" s="123" t="s">
        <v>69</v>
      </c>
      <c r="AF3" s="123"/>
      <c r="AG3" s="170" t="s">
        <v>75</v>
      </c>
      <c r="AH3" s="123" t="s">
        <v>52</v>
      </c>
      <c r="AI3" s="170" t="s">
        <v>76</v>
      </c>
      <c r="AJ3" s="123" t="s">
        <v>69</v>
      </c>
      <c r="AK3" s="123"/>
      <c r="AL3" s="170" t="s">
        <v>75</v>
      </c>
      <c r="AM3" s="123" t="s">
        <v>52</v>
      </c>
      <c r="AN3" s="170" t="s">
        <v>76</v>
      </c>
      <c r="AO3" s="123" t="s">
        <v>69</v>
      </c>
      <c r="AP3" s="123"/>
      <c r="AQ3" s="170" t="s">
        <v>75</v>
      </c>
      <c r="AR3" s="123" t="s">
        <v>52</v>
      </c>
      <c r="AS3" s="170" t="s">
        <v>76</v>
      </c>
      <c r="AT3" s="123" t="s">
        <v>69</v>
      </c>
      <c r="AU3" s="123"/>
      <c r="AV3" s="170" t="s">
        <v>75</v>
      </c>
      <c r="AW3" s="123" t="s">
        <v>52</v>
      </c>
      <c r="AX3" s="170" t="s">
        <v>76</v>
      </c>
      <c r="AY3" s="123" t="s">
        <v>69</v>
      </c>
      <c r="AZ3" s="123"/>
      <c r="BA3" s="170" t="s">
        <v>75</v>
      </c>
      <c r="BB3" s="123" t="s">
        <v>52</v>
      </c>
      <c r="BC3" s="170" t="s">
        <v>76</v>
      </c>
      <c r="BD3" s="123" t="s">
        <v>69</v>
      </c>
      <c r="BE3" s="171"/>
      <c r="BF3" s="170" t="s">
        <v>75</v>
      </c>
      <c r="BG3" s="123" t="s">
        <v>52</v>
      </c>
      <c r="BH3" s="170" t="s">
        <v>76</v>
      </c>
      <c r="BI3" s="123" t="s">
        <v>69</v>
      </c>
      <c r="BJ3" s="171"/>
      <c r="BK3" s="170" t="s">
        <v>75</v>
      </c>
      <c r="BL3" s="123" t="s">
        <v>52</v>
      </c>
      <c r="BM3" s="170" t="s">
        <v>76</v>
      </c>
      <c r="BN3" s="123" t="s">
        <v>69</v>
      </c>
      <c r="BO3" s="171"/>
      <c r="BP3" s="170" t="s">
        <v>75</v>
      </c>
      <c r="BQ3" s="123" t="s">
        <v>52</v>
      </c>
      <c r="BR3" s="170" t="s">
        <v>76</v>
      </c>
      <c r="BS3" s="123" t="s">
        <v>69</v>
      </c>
      <c r="BT3" s="171"/>
      <c r="BU3" s="170" t="s">
        <v>75</v>
      </c>
      <c r="BV3" s="123" t="s">
        <v>52</v>
      </c>
      <c r="BW3" s="170" t="s">
        <v>76</v>
      </c>
      <c r="BX3" s="123" t="s">
        <v>69</v>
      </c>
      <c r="BY3" s="171"/>
      <c r="BZ3" s="170" t="s">
        <v>75</v>
      </c>
      <c r="CA3" s="123" t="s">
        <v>52</v>
      </c>
      <c r="CB3" s="170" t="s">
        <v>76</v>
      </c>
      <c r="CC3" s="123" t="s">
        <v>69</v>
      </c>
      <c r="CD3" s="190"/>
      <c r="CE3" s="170" t="s">
        <v>75</v>
      </c>
      <c r="CF3" s="123" t="s">
        <v>52</v>
      </c>
      <c r="CG3" s="170" t="s">
        <v>76</v>
      </c>
      <c r="CH3" s="123" t="s">
        <v>69</v>
      </c>
      <c r="CI3" s="123"/>
      <c r="CJ3" s="170" t="s">
        <v>75</v>
      </c>
      <c r="CK3" s="123" t="s">
        <v>52</v>
      </c>
      <c r="CL3" s="170" t="s">
        <v>76</v>
      </c>
      <c r="CM3" s="123" t="s">
        <v>69</v>
      </c>
      <c r="CN3" s="123"/>
      <c r="CO3" s="245"/>
      <c r="CP3" s="123" t="s">
        <v>106</v>
      </c>
      <c r="CQ3" s="123" t="s">
        <v>55</v>
      </c>
    </row>
    <row r="4" spans="1:95" x14ac:dyDescent="0.25">
      <c r="A4" s="180" t="s">
        <v>13</v>
      </c>
      <c r="B4" s="150">
        <v>1645</v>
      </c>
      <c r="C4" s="181">
        <v>296</v>
      </c>
      <c r="D4" s="181">
        <v>64</v>
      </c>
      <c r="E4" s="182">
        <v>21.621621621621621</v>
      </c>
      <c r="F4" s="154">
        <v>232</v>
      </c>
      <c r="G4" s="188"/>
      <c r="H4" s="181">
        <v>328</v>
      </c>
      <c r="I4" s="181">
        <v>51</v>
      </c>
      <c r="J4" s="182">
        <v>15.548780487804878</v>
      </c>
      <c r="K4" s="154">
        <v>277</v>
      </c>
      <c r="L4" s="188"/>
      <c r="M4" s="181">
        <v>355</v>
      </c>
      <c r="N4" s="181">
        <v>39</v>
      </c>
      <c r="O4" s="182">
        <v>10.985915492957748</v>
      </c>
      <c r="P4" s="154">
        <v>316</v>
      </c>
      <c r="Q4" s="188"/>
      <c r="R4" s="181">
        <v>36</v>
      </c>
      <c r="S4" s="181">
        <v>10</v>
      </c>
      <c r="T4" s="182">
        <f>S4/R4*100</f>
        <v>27.777777777777779</v>
      </c>
      <c r="U4" s="154">
        <f>R4-S4</f>
        <v>26</v>
      </c>
      <c r="V4" s="189"/>
      <c r="W4" s="181">
        <v>1191</v>
      </c>
      <c r="X4" s="181">
        <v>216</v>
      </c>
      <c r="Y4" s="182"/>
      <c r="Z4" s="154">
        <f>W4-X4</f>
        <v>975</v>
      </c>
      <c r="AA4" s="189"/>
      <c r="AB4" s="181">
        <v>871</v>
      </c>
      <c r="AC4" s="181">
        <v>123</v>
      </c>
      <c r="AD4" s="182">
        <f>AC4/AB4*100</f>
        <v>14.121699196326063</v>
      </c>
      <c r="AE4" s="154">
        <f>AB4-AC4</f>
        <v>748</v>
      </c>
      <c r="AF4" s="189"/>
      <c r="AG4" s="181">
        <v>331</v>
      </c>
      <c r="AH4" s="181">
        <v>51</v>
      </c>
      <c r="AI4" s="182">
        <f>AH4/AG4*100</f>
        <v>15.407854984894259</v>
      </c>
      <c r="AJ4" s="154">
        <f>AG4-AH4</f>
        <v>280</v>
      </c>
      <c r="AK4" s="189"/>
      <c r="AL4" s="181">
        <v>490</v>
      </c>
      <c r="AM4" s="181">
        <v>109</v>
      </c>
      <c r="AN4" s="182">
        <v>22.244897959183675</v>
      </c>
      <c r="AO4" s="153">
        <v>381</v>
      </c>
      <c r="AP4" s="189"/>
      <c r="AQ4" s="181">
        <v>880</v>
      </c>
      <c r="AR4" s="181">
        <v>133</v>
      </c>
      <c r="AS4" s="182">
        <f>AR4/AQ4*100</f>
        <v>15.113636363636363</v>
      </c>
      <c r="AT4" s="154">
        <f>AQ4-AR4</f>
        <v>747</v>
      </c>
      <c r="AU4" s="189"/>
      <c r="AV4" s="181">
        <v>429</v>
      </c>
      <c r="AW4" s="181">
        <v>63</v>
      </c>
      <c r="AX4" s="154">
        <v>14.685314685314685</v>
      </c>
      <c r="AY4" s="153">
        <v>366</v>
      </c>
      <c r="AZ4" s="189"/>
      <c r="BA4" s="181">
        <v>294</v>
      </c>
      <c r="BB4" s="181">
        <v>81</v>
      </c>
      <c r="BC4" s="154">
        <v>27.457627118644069</v>
      </c>
      <c r="BD4" s="154">
        <f>BA4-BB4</f>
        <v>213</v>
      </c>
      <c r="BE4" s="189"/>
      <c r="BF4" s="181">
        <v>37</v>
      </c>
      <c r="BG4" s="181">
        <v>8</v>
      </c>
      <c r="BH4" s="154">
        <v>19.512195121951219</v>
      </c>
      <c r="BI4" s="153">
        <v>33</v>
      </c>
      <c r="BJ4" s="189"/>
      <c r="BK4" s="181">
        <v>687</v>
      </c>
      <c r="BL4" s="181">
        <v>116</v>
      </c>
      <c r="BM4" s="183">
        <f>BL4/BK4*100</f>
        <v>16.885007278020378</v>
      </c>
      <c r="BN4" s="154">
        <f>BK4-BL4</f>
        <v>571</v>
      </c>
      <c r="BO4" s="189"/>
      <c r="BP4" s="181">
        <v>68</v>
      </c>
      <c r="BQ4" s="182">
        <v>12</v>
      </c>
      <c r="BR4" s="183">
        <v>17.647058823529413</v>
      </c>
      <c r="BS4" s="153">
        <v>56</v>
      </c>
      <c r="BT4" s="189"/>
      <c r="BU4" s="181">
        <v>199</v>
      </c>
      <c r="BV4" s="181">
        <v>47</v>
      </c>
      <c r="BW4" s="183">
        <v>23.5</v>
      </c>
      <c r="BX4" s="153">
        <v>152</v>
      </c>
      <c r="BY4" s="189"/>
      <c r="BZ4" s="181">
        <v>463</v>
      </c>
      <c r="CA4" s="182">
        <v>58</v>
      </c>
      <c r="CB4" s="183">
        <v>12.526997840172784</v>
      </c>
      <c r="CC4" s="153">
        <v>405</v>
      </c>
      <c r="CD4" s="131"/>
      <c r="CE4" s="181">
        <v>611</v>
      </c>
      <c r="CF4" s="153">
        <v>95</v>
      </c>
      <c r="CG4" s="183">
        <v>15.548281505728315</v>
      </c>
      <c r="CH4" s="153">
        <v>516</v>
      </c>
      <c r="CI4" s="188"/>
      <c r="CJ4" s="181">
        <v>300</v>
      </c>
      <c r="CK4" s="153">
        <v>28</v>
      </c>
      <c r="CL4" s="183">
        <f>CK4/CJ4*100</f>
        <v>9.3333333333333339</v>
      </c>
      <c r="CM4" s="154">
        <f>CJ4-CK4</f>
        <v>272</v>
      </c>
      <c r="CN4" s="191"/>
      <c r="CO4" s="154">
        <f>C4+H4+M4+R4+W4+AB4+AG4+AL4+AQ4+AV4+BA4+BF4+BK4+BP4+BU4+BZ4+CE4+CJ4</f>
        <v>7866</v>
      </c>
      <c r="CP4" s="154">
        <f>D4+I4+N4+S4+X4+AC4+AH4+AM4+AR4+AW4+BB4+BG4+BL4+BQ4+BV4+CA4+CF4+CK4</f>
        <v>1304</v>
      </c>
      <c r="CQ4" s="155">
        <f>CP4/CO4*100</f>
        <v>16.57767607424358</v>
      </c>
    </row>
    <row r="5" spans="1:95" x14ac:dyDescent="0.25">
      <c r="A5" s="172" t="s">
        <v>14</v>
      </c>
      <c r="B5" s="128">
        <v>124</v>
      </c>
      <c r="C5" s="173">
        <v>28</v>
      </c>
      <c r="D5" s="173">
        <v>11</v>
      </c>
      <c r="E5" s="174">
        <v>39.285714285714285</v>
      </c>
      <c r="F5" s="132">
        <v>17</v>
      </c>
      <c r="G5" s="131"/>
      <c r="H5" s="173">
        <v>34</v>
      </c>
      <c r="I5" s="173">
        <v>3</v>
      </c>
      <c r="J5" s="174">
        <v>8.8235294117647065</v>
      </c>
      <c r="K5" s="132">
        <v>31</v>
      </c>
      <c r="L5" s="131"/>
      <c r="M5" s="173">
        <v>20</v>
      </c>
      <c r="N5" s="173">
        <v>2</v>
      </c>
      <c r="O5" s="174">
        <v>10</v>
      </c>
      <c r="P5" s="132">
        <v>18</v>
      </c>
      <c r="Q5" s="131"/>
      <c r="R5" s="173">
        <v>4</v>
      </c>
      <c r="S5" s="173">
        <v>1</v>
      </c>
      <c r="T5" s="174">
        <f t="shared" ref="T5:T32" si="0">S5/R5*100</f>
        <v>25</v>
      </c>
      <c r="U5" s="132">
        <f t="shared" ref="U5:U32" si="1">R5-S5</f>
        <v>3</v>
      </c>
      <c r="V5" s="173"/>
      <c r="W5" s="173">
        <v>85</v>
      </c>
      <c r="X5" s="173">
        <v>19</v>
      </c>
      <c r="Y5" s="174">
        <v>22.352941176470591</v>
      </c>
      <c r="Z5" s="132">
        <f t="shared" ref="Z5:Z32" si="2">W5-X5</f>
        <v>66</v>
      </c>
      <c r="AA5" s="173"/>
      <c r="AB5" s="173">
        <v>69</v>
      </c>
      <c r="AC5" s="173">
        <v>11</v>
      </c>
      <c r="AD5" s="174">
        <f t="shared" ref="AD5:AD32" si="3">AC5/AB5*100</f>
        <v>15.942028985507244</v>
      </c>
      <c r="AE5" s="132">
        <f t="shared" ref="AE5:AE32" si="4">AB5-AC5</f>
        <v>58</v>
      </c>
      <c r="AF5" s="173"/>
      <c r="AG5" s="173">
        <v>24</v>
      </c>
      <c r="AH5" s="173">
        <v>3</v>
      </c>
      <c r="AI5" s="174">
        <f t="shared" ref="AI5:AI32" si="5">AH5/AG5*100</f>
        <v>12.5</v>
      </c>
      <c r="AJ5" s="132">
        <f t="shared" ref="AJ5:AJ32" si="6">AG5-AH5</f>
        <v>21</v>
      </c>
      <c r="AK5" s="173"/>
      <c r="AL5" s="173">
        <v>28</v>
      </c>
      <c r="AM5" s="173">
        <v>8</v>
      </c>
      <c r="AN5" s="174">
        <v>28.571428571428569</v>
      </c>
      <c r="AO5" s="131">
        <v>20</v>
      </c>
      <c r="AP5" s="173"/>
      <c r="AQ5" s="173">
        <v>62</v>
      </c>
      <c r="AR5" s="173">
        <v>16</v>
      </c>
      <c r="AS5" s="174">
        <f t="shared" ref="AS5:AS32" si="7">AR5/AQ5*100</f>
        <v>25.806451612903224</v>
      </c>
      <c r="AT5" s="132">
        <f t="shared" ref="AT5:AT32" si="8">AQ5-AR5</f>
        <v>46</v>
      </c>
      <c r="AU5" s="173"/>
      <c r="AV5" s="173">
        <v>15</v>
      </c>
      <c r="AW5" s="173">
        <v>4</v>
      </c>
      <c r="AX5" s="132">
        <v>26.666666666666668</v>
      </c>
      <c r="AY5" s="131">
        <v>11</v>
      </c>
      <c r="AZ5" s="173"/>
      <c r="BA5" s="173">
        <v>21</v>
      </c>
      <c r="BB5" s="173">
        <v>4</v>
      </c>
      <c r="BC5" s="132">
        <v>19.047619047619047</v>
      </c>
      <c r="BD5" s="132">
        <f t="shared" ref="BD5:BD32" si="9">BA5-BB5</f>
        <v>17</v>
      </c>
      <c r="BE5" s="130"/>
      <c r="BF5" s="173">
        <v>5</v>
      </c>
      <c r="BG5" s="130">
        <v>1</v>
      </c>
      <c r="BH5" s="132">
        <v>20</v>
      </c>
      <c r="BI5" s="131">
        <v>4</v>
      </c>
      <c r="BJ5" s="173"/>
      <c r="BK5" s="173">
        <v>45</v>
      </c>
      <c r="BL5" s="173">
        <v>8</v>
      </c>
      <c r="BM5" s="175">
        <f t="shared" ref="BM5:BM32" si="10">BL5/BK5*100</f>
        <v>17.777777777777779</v>
      </c>
      <c r="BN5" s="132">
        <f t="shared" ref="BN5:BN32" si="11">BK5-BL5</f>
        <v>37</v>
      </c>
      <c r="BO5" s="173"/>
      <c r="BP5" s="173">
        <v>10</v>
      </c>
      <c r="BQ5" s="174">
        <v>0</v>
      </c>
      <c r="BR5" s="175">
        <v>0</v>
      </c>
      <c r="BS5" s="131">
        <v>10</v>
      </c>
      <c r="BT5" s="173"/>
      <c r="BU5" s="173">
        <v>16</v>
      </c>
      <c r="BV5" s="173">
        <v>3</v>
      </c>
      <c r="BW5" s="175">
        <v>18.75</v>
      </c>
      <c r="BX5" s="131">
        <v>13</v>
      </c>
      <c r="BY5" s="173"/>
      <c r="BZ5" s="173">
        <v>32</v>
      </c>
      <c r="CA5" s="174">
        <v>6</v>
      </c>
      <c r="CB5" s="175">
        <v>18.75</v>
      </c>
      <c r="CC5" s="131">
        <v>26</v>
      </c>
      <c r="CD5" s="131"/>
      <c r="CE5" s="173">
        <v>40</v>
      </c>
      <c r="CF5" s="131">
        <v>5</v>
      </c>
      <c r="CG5" s="175">
        <v>12.5</v>
      </c>
      <c r="CH5" s="131">
        <v>35</v>
      </c>
      <c r="CI5" s="131"/>
      <c r="CJ5" s="173">
        <v>20</v>
      </c>
      <c r="CK5" s="131">
        <v>2</v>
      </c>
      <c r="CL5" s="175">
        <f t="shared" ref="CL5:CL32" si="12">CK5/CJ5*100</f>
        <v>10</v>
      </c>
      <c r="CM5" s="132">
        <f t="shared" ref="CM5:CM32" si="13">CJ5-CK5</f>
        <v>18</v>
      </c>
      <c r="CN5" s="132"/>
      <c r="CO5" s="132">
        <f t="shared" ref="CO5:CO32" si="14">C5+H5+M5+R5+W5+AB5+AG5+AL5+AQ5+AV5+BA5+BF5+BK5+BP5+BU5+BZ5+CE5+CJ5</f>
        <v>558</v>
      </c>
      <c r="CP5" s="132">
        <f t="shared" ref="CP5:CP32" si="15">D5+I5+N5+S5+X5+AC5+AH5+AM5+AR5+AW5+BB5+BG5+BL5+BQ5+BV5+CA5+CF5+CK5</f>
        <v>107</v>
      </c>
      <c r="CQ5" s="133">
        <f t="shared" ref="CQ5:CQ32" si="16">CP5/CO5*100</f>
        <v>19.17562724014337</v>
      </c>
    </row>
    <row r="6" spans="1:95" x14ac:dyDescent="0.25">
      <c r="A6" s="172" t="s">
        <v>15</v>
      </c>
      <c r="B6" s="128">
        <v>382</v>
      </c>
      <c r="C6" s="173">
        <v>87</v>
      </c>
      <c r="D6" s="173">
        <v>18</v>
      </c>
      <c r="E6" s="174">
        <v>20.689655172413794</v>
      </c>
      <c r="F6" s="132">
        <v>69</v>
      </c>
      <c r="G6" s="131"/>
      <c r="H6" s="173">
        <v>88</v>
      </c>
      <c r="I6" s="173">
        <v>11</v>
      </c>
      <c r="J6" s="174">
        <v>12.5</v>
      </c>
      <c r="K6" s="132">
        <v>77</v>
      </c>
      <c r="L6" s="131"/>
      <c r="M6" s="173">
        <v>66</v>
      </c>
      <c r="N6" s="173">
        <v>10</v>
      </c>
      <c r="O6" s="174">
        <v>15.151515151515152</v>
      </c>
      <c r="P6" s="132">
        <v>56</v>
      </c>
      <c r="Q6" s="131"/>
      <c r="R6" s="173">
        <v>14</v>
      </c>
      <c r="S6" s="173">
        <v>0</v>
      </c>
      <c r="T6" s="174">
        <f t="shared" si="0"/>
        <v>0</v>
      </c>
      <c r="U6" s="132">
        <f t="shared" si="1"/>
        <v>14</v>
      </c>
      <c r="V6" s="173"/>
      <c r="W6" s="173">
        <v>289</v>
      </c>
      <c r="X6" s="173">
        <v>64</v>
      </c>
      <c r="Y6" s="174">
        <v>22.145328719723185</v>
      </c>
      <c r="Z6" s="132">
        <f t="shared" si="2"/>
        <v>225</v>
      </c>
      <c r="AA6" s="173"/>
      <c r="AB6" s="173">
        <v>248</v>
      </c>
      <c r="AC6" s="173">
        <v>36</v>
      </c>
      <c r="AD6" s="174">
        <f t="shared" si="3"/>
        <v>14.516129032258066</v>
      </c>
      <c r="AE6" s="132">
        <f t="shared" si="4"/>
        <v>212</v>
      </c>
      <c r="AF6" s="173"/>
      <c r="AG6" s="173">
        <v>84</v>
      </c>
      <c r="AH6" s="173">
        <v>14</v>
      </c>
      <c r="AI6" s="174">
        <f t="shared" si="5"/>
        <v>16.666666666666664</v>
      </c>
      <c r="AJ6" s="132">
        <f t="shared" si="6"/>
        <v>70</v>
      </c>
      <c r="AK6" s="173"/>
      <c r="AL6" s="173">
        <v>113</v>
      </c>
      <c r="AM6" s="173">
        <v>19</v>
      </c>
      <c r="AN6" s="174">
        <v>16.814159292035399</v>
      </c>
      <c r="AO6" s="131">
        <v>94</v>
      </c>
      <c r="AP6" s="173"/>
      <c r="AQ6" s="173">
        <v>196</v>
      </c>
      <c r="AR6" s="173">
        <v>32</v>
      </c>
      <c r="AS6" s="174">
        <f t="shared" si="7"/>
        <v>16.326530612244898</v>
      </c>
      <c r="AT6" s="132">
        <f t="shared" si="8"/>
        <v>164</v>
      </c>
      <c r="AU6" s="173"/>
      <c r="AV6" s="173">
        <v>130</v>
      </c>
      <c r="AW6" s="173">
        <v>24</v>
      </c>
      <c r="AX6" s="132">
        <v>18.461538461538463</v>
      </c>
      <c r="AY6" s="131">
        <v>106</v>
      </c>
      <c r="AZ6" s="173"/>
      <c r="BA6" s="173">
        <v>60</v>
      </c>
      <c r="BB6" s="173">
        <v>15</v>
      </c>
      <c r="BC6" s="132">
        <v>25</v>
      </c>
      <c r="BD6" s="132">
        <f t="shared" si="9"/>
        <v>45</v>
      </c>
      <c r="BE6" s="173"/>
      <c r="BF6" s="173">
        <v>15</v>
      </c>
      <c r="BG6" s="173">
        <v>0</v>
      </c>
      <c r="BH6" s="132">
        <v>0</v>
      </c>
      <c r="BI6" s="131">
        <v>15</v>
      </c>
      <c r="BJ6" s="173"/>
      <c r="BK6" s="173">
        <v>146</v>
      </c>
      <c r="BL6" s="173">
        <v>19</v>
      </c>
      <c r="BM6" s="175">
        <f t="shared" si="10"/>
        <v>13.013698630136986</v>
      </c>
      <c r="BN6" s="132">
        <f t="shared" si="11"/>
        <v>127</v>
      </c>
      <c r="BO6" s="173"/>
      <c r="BP6" s="173">
        <v>16</v>
      </c>
      <c r="BQ6" s="174">
        <v>2</v>
      </c>
      <c r="BR6" s="175">
        <v>12.5</v>
      </c>
      <c r="BS6" s="131">
        <v>14</v>
      </c>
      <c r="BT6" s="173"/>
      <c r="BU6" s="173">
        <v>49</v>
      </c>
      <c r="BV6" s="173">
        <v>13</v>
      </c>
      <c r="BW6" s="175">
        <v>26.530612244897959</v>
      </c>
      <c r="BX6" s="131">
        <v>36</v>
      </c>
      <c r="BY6" s="173"/>
      <c r="BZ6" s="173">
        <v>77</v>
      </c>
      <c r="CA6" s="174">
        <v>11</v>
      </c>
      <c r="CB6" s="175">
        <v>14.285714285714285</v>
      </c>
      <c r="CC6" s="131">
        <v>66</v>
      </c>
      <c r="CD6" s="131"/>
      <c r="CE6" s="173">
        <v>128</v>
      </c>
      <c r="CF6" s="131">
        <v>18</v>
      </c>
      <c r="CG6" s="175">
        <v>14.0625</v>
      </c>
      <c r="CH6" s="131">
        <v>110</v>
      </c>
      <c r="CI6" s="131"/>
      <c r="CJ6" s="173">
        <v>76</v>
      </c>
      <c r="CK6" s="131">
        <v>10</v>
      </c>
      <c r="CL6" s="175">
        <f t="shared" si="12"/>
        <v>13.157894736842104</v>
      </c>
      <c r="CM6" s="132">
        <f t="shared" si="13"/>
        <v>66</v>
      </c>
      <c r="CN6" s="132"/>
      <c r="CO6" s="132">
        <f t="shared" si="14"/>
        <v>1882</v>
      </c>
      <c r="CP6" s="132">
        <f t="shared" si="15"/>
        <v>316</v>
      </c>
      <c r="CQ6" s="133">
        <f t="shared" si="16"/>
        <v>16.790648246546226</v>
      </c>
    </row>
    <row r="7" spans="1:95" x14ac:dyDescent="0.25">
      <c r="A7" s="172" t="s">
        <v>16</v>
      </c>
      <c r="B7" s="128">
        <v>2045</v>
      </c>
      <c r="C7" s="173">
        <v>511</v>
      </c>
      <c r="D7" s="173">
        <v>123</v>
      </c>
      <c r="E7" s="174">
        <v>24.070450097847356</v>
      </c>
      <c r="F7" s="132">
        <v>388</v>
      </c>
      <c r="G7" s="131"/>
      <c r="H7" s="173">
        <v>547</v>
      </c>
      <c r="I7" s="173">
        <v>107</v>
      </c>
      <c r="J7" s="174">
        <v>19.561243144424132</v>
      </c>
      <c r="K7" s="132">
        <v>440</v>
      </c>
      <c r="L7" s="131"/>
      <c r="M7" s="173">
        <v>482</v>
      </c>
      <c r="N7" s="173">
        <v>65</v>
      </c>
      <c r="O7" s="174">
        <v>13.485477178423237</v>
      </c>
      <c r="P7" s="132">
        <v>417</v>
      </c>
      <c r="Q7" s="131"/>
      <c r="R7" s="173">
        <v>72</v>
      </c>
      <c r="S7" s="173">
        <v>24</v>
      </c>
      <c r="T7" s="174">
        <f t="shared" si="0"/>
        <v>33.333333333333329</v>
      </c>
      <c r="U7" s="132">
        <f t="shared" si="1"/>
        <v>48</v>
      </c>
      <c r="V7" s="173"/>
      <c r="W7" s="173">
        <v>1412</v>
      </c>
      <c r="X7" s="173">
        <v>314</v>
      </c>
      <c r="Y7" s="174">
        <v>22.237960339943346</v>
      </c>
      <c r="Z7" s="132">
        <f t="shared" si="2"/>
        <v>1098</v>
      </c>
      <c r="AA7" s="173"/>
      <c r="AB7" s="173">
        <v>1077</v>
      </c>
      <c r="AC7" s="173">
        <v>181</v>
      </c>
      <c r="AD7" s="174">
        <f t="shared" si="3"/>
        <v>16.805942432683381</v>
      </c>
      <c r="AE7" s="132">
        <f t="shared" si="4"/>
        <v>896</v>
      </c>
      <c r="AF7" s="173"/>
      <c r="AG7" s="173">
        <v>462</v>
      </c>
      <c r="AH7" s="173">
        <v>61</v>
      </c>
      <c r="AI7" s="174">
        <f t="shared" si="5"/>
        <v>13.203463203463203</v>
      </c>
      <c r="AJ7" s="132">
        <f t="shared" si="6"/>
        <v>401</v>
      </c>
      <c r="AK7" s="173"/>
      <c r="AL7" s="173">
        <v>577</v>
      </c>
      <c r="AM7" s="173">
        <v>165</v>
      </c>
      <c r="AN7" s="174">
        <v>28.596187175043326</v>
      </c>
      <c r="AO7" s="131">
        <v>412</v>
      </c>
      <c r="AP7" s="173"/>
      <c r="AQ7" s="173">
        <v>1094</v>
      </c>
      <c r="AR7" s="173">
        <v>212</v>
      </c>
      <c r="AS7" s="174">
        <f t="shared" si="7"/>
        <v>19.378427787934186</v>
      </c>
      <c r="AT7" s="132">
        <f t="shared" si="8"/>
        <v>882</v>
      </c>
      <c r="AU7" s="173"/>
      <c r="AV7" s="173">
        <v>650</v>
      </c>
      <c r="AW7" s="173">
        <v>132</v>
      </c>
      <c r="AX7" s="132">
        <v>20.307692307692307</v>
      </c>
      <c r="AY7" s="131">
        <v>518</v>
      </c>
      <c r="AZ7" s="173"/>
      <c r="BA7" s="173">
        <v>461</v>
      </c>
      <c r="BB7" s="173">
        <v>121</v>
      </c>
      <c r="BC7" s="132">
        <v>26.247288503253795</v>
      </c>
      <c r="BD7" s="132">
        <f t="shared" si="9"/>
        <v>340</v>
      </c>
      <c r="BE7" s="173"/>
      <c r="BF7" s="173">
        <v>45</v>
      </c>
      <c r="BG7" s="173">
        <v>19</v>
      </c>
      <c r="BH7" s="132">
        <v>42.222222222222221</v>
      </c>
      <c r="BI7" s="131">
        <v>26</v>
      </c>
      <c r="BJ7" s="173"/>
      <c r="BK7" s="173">
        <v>807</v>
      </c>
      <c r="BL7" s="173">
        <v>137</v>
      </c>
      <c r="BM7" s="175">
        <f t="shared" si="10"/>
        <v>16.97645600991326</v>
      </c>
      <c r="BN7" s="132">
        <f t="shared" si="11"/>
        <v>670</v>
      </c>
      <c r="BO7" s="173"/>
      <c r="BP7" s="173">
        <v>101</v>
      </c>
      <c r="BQ7" s="174">
        <v>27</v>
      </c>
      <c r="BR7" s="175">
        <v>26.732673267326735</v>
      </c>
      <c r="BS7" s="131">
        <v>74</v>
      </c>
      <c r="BT7" s="173"/>
      <c r="BU7" s="173">
        <v>356</v>
      </c>
      <c r="BV7" s="173">
        <v>97</v>
      </c>
      <c r="BW7" s="175">
        <v>27.247191011235955</v>
      </c>
      <c r="BX7" s="131">
        <v>259</v>
      </c>
      <c r="BY7" s="173"/>
      <c r="BZ7" s="173">
        <v>625</v>
      </c>
      <c r="CA7" s="174">
        <v>126</v>
      </c>
      <c r="CB7" s="175">
        <v>20.16</v>
      </c>
      <c r="CC7" s="131">
        <v>499</v>
      </c>
      <c r="CD7" s="131"/>
      <c r="CE7" s="173">
        <v>698</v>
      </c>
      <c r="CF7" s="131">
        <v>157</v>
      </c>
      <c r="CG7" s="175">
        <v>22.492836676217763</v>
      </c>
      <c r="CH7" s="131">
        <v>541</v>
      </c>
      <c r="CI7" s="131"/>
      <c r="CJ7" s="173">
        <v>376</v>
      </c>
      <c r="CK7" s="131">
        <v>39</v>
      </c>
      <c r="CL7" s="175">
        <f t="shared" si="12"/>
        <v>10.372340425531915</v>
      </c>
      <c r="CM7" s="132">
        <f t="shared" si="13"/>
        <v>337</v>
      </c>
      <c r="CN7" s="132"/>
      <c r="CO7" s="132">
        <f t="shared" si="14"/>
        <v>10353</v>
      </c>
      <c r="CP7" s="132">
        <f t="shared" si="15"/>
        <v>2107</v>
      </c>
      <c r="CQ7" s="133">
        <f t="shared" si="16"/>
        <v>20.351588911426642</v>
      </c>
    </row>
    <row r="8" spans="1:95" x14ac:dyDescent="0.25">
      <c r="A8" s="172" t="s">
        <v>17</v>
      </c>
      <c r="B8" s="128">
        <v>501</v>
      </c>
      <c r="C8" s="173">
        <v>151</v>
      </c>
      <c r="D8" s="128">
        <v>57</v>
      </c>
      <c r="E8" s="174">
        <v>37.748344370860927</v>
      </c>
      <c r="F8" s="132">
        <v>94</v>
      </c>
      <c r="G8" s="131"/>
      <c r="H8" s="173">
        <v>172</v>
      </c>
      <c r="I8" s="128">
        <v>66</v>
      </c>
      <c r="J8" s="174">
        <v>38.372093023255815</v>
      </c>
      <c r="K8" s="132">
        <v>106</v>
      </c>
      <c r="L8" s="131"/>
      <c r="M8" s="173">
        <v>113</v>
      </c>
      <c r="N8" s="128">
        <v>37</v>
      </c>
      <c r="O8" s="174">
        <v>32.743362831858406</v>
      </c>
      <c r="P8" s="132">
        <v>76</v>
      </c>
      <c r="Q8" s="131"/>
      <c r="R8" s="173">
        <v>52</v>
      </c>
      <c r="S8" s="173">
        <v>22</v>
      </c>
      <c r="T8" s="174">
        <f t="shared" si="0"/>
        <v>42.307692307692307</v>
      </c>
      <c r="U8" s="132">
        <f t="shared" si="1"/>
        <v>30</v>
      </c>
      <c r="V8" s="173"/>
      <c r="W8" s="173">
        <v>389</v>
      </c>
      <c r="X8" s="173">
        <v>187</v>
      </c>
      <c r="Y8" s="174">
        <v>48.0719794344473</v>
      </c>
      <c r="Z8" s="132">
        <f t="shared" si="2"/>
        <v>202</v>
      </c>
      <c r="AA8" s="173"/>
      <c r="AB8" s="173">
        <v>337</v>
      </c>
      <c r="AC8" s="173">
        <v>117</v>
      </c>
      <c r="AD8" s="174">
        <f t="shared" si="3"/>
        <v>34.718100890207715</v>
      </c>
      <c r="AE8" s="132">
        <f t="shared" si="4"/>
        <v>220</v>
      </c>
      <c r="AF8" s="173"/>
      <c r="AG8" s="173">
        <v>103</v>
      </c>
      <c r="AH8" s="173">
        <v>34</v>
      </c>
      <c r="AI8" s="174">
        <f t="shared" si="5"/>
        <v>33.009708737864081</v>
      </c>
      <c r="AJ8" s="132">
        <f t="shared" si="6"/>
        <v>69</v>
      </c>
      <c r="AK8" s="173"/>
      <c r="AL8" s="173">
        <v>191</v>
      </c>
      <c r="AM8" s="173">
        <v>100</v>
      </c>
      <c r="AN8" s="174">
        <v>52.356020942408378</v>
      </c>
      <c r="AO8" s="131">
        <v>91</v>
      </c>
      <c r="AP8" s="173"/>
      <c r="AQ8" s="173">
        <v>312</v>
      </c>
      <c r="AR8" s="173">
        <v>146</v>
      </c>
      <c r="AS8" s="174">
        <f t="shared" si="7"/>
        <v>46.794871794871796</v>
      </c>
      <c r="AT8" s="132">
        <f t="shared" si="8"/>
        <v>166</v>
      </c>
      <c r="AU8" s="173"/>
      <c r="AV8" s="173">
        <v>123</v>
      </c>
      <c r="AW8" s="173">
        <v>45</v>
      </c>
      <c r="AX8" s="132">
        <v>36.585365853658537</v>
      </c>
      <c r="AY8" s="131">
        <v>78</v>
      </c>
      <c r="AZ8" s="173"/>
      <c r="BA8" s="173">
        <v>144</v>
      </c>
      <c r="BB8" s="173">
        <v>74</v>
      </c>
      <c r="BC8" s="132">
        <v>51.388888888888886</v>
      </c>
      <c r="BD8" s="132">
        <f t="shared" si="9"/>
        <v>70</v>
      </c>
      <c r="BE8" s="173"/>
      <c r="BF8" s="173">
        <v>37</v>
      </c>
      <c r="BG8" s="173">
        <v>12</v>
      </c>
      <c r="BH8" s="132">
        <v>32.432432432432435</v>
      </c>
      <c r="BI8" s="131">
        <v>25</v>
      </c>
      <c r="BJ8" s="173"/>
      <c r="BK8" s="173">
        <v>207</v>
      </c>
      <c r="BL8" s="173">
        <v>76</v>
      </c>
      <c r="BM8" s="175">
        <f t="shared" si="10"/>
        <v>36.714975845410628</v>
      </c>
      <c r="BN8" s="132">
        <f t="shared" si="11"/>
        <v>131</v>
      </c>
      <c r="BO8" s="173"/>
      <c r="BP8" s="173">
        <v>78</v>
      </c>
      <c r="BQ8" s="174">
        <v>23</v>
      </c>
      <c r="BR8" s="175">
        <v>29.487179487179489</v>
      </c>
      <c r="BS8" s="131">
        <v>55</v>
      </c>
      <c r="BT8" s="173"/>
      <c r="BU8" s="173">
        <v>94</v>
      </c>
      <c r="BV8" s="173">
        <v>38</v>
      </c>
      <c r="BW8" s="175">
        <v>40.425531914893611</v>
      </c>
      <c r="BX8" s="131">
        <v>56</v>
      </c>
      <c r="BY8" s="173"/>
      <c r="BZ8" s="173">
        <v>109</v>
      </c>
      <c r="CA8" s="174">
        <v>42</v>
      </c>
      <c r="CB8" s="175">
        <v>38.532110091743121</v>
      </c>
      <c r="CC8" s="131">
        <v>67</v>
      </c>
      <c r="CD8" s="131"/>
      <c r="CE8" s="173">
        <v>138</v>
      </c>
      <c r="CF8" s="131">
        <v>66</v>
      </c>
      <c r="CG8" s="175">
        <v>47.826086956521742</v>
      </c>
      <c r="CH8" s="131">
        <v>72</v>
      </c>
      <c r="CI8" s="131"/>
      <c r="CJ8" s="173">
        <v>126</v>
      </c>
      <c r="CK8" s="131">
        <v>35</v>
      </c>
      <c r="CL8" s="175">
        <f t="shared" si="12"/>
        <v>27.777777777777779</v>
      </c>
      <c r="CM8" s="132">
        <f t="shared" si="13"/>
        <v>91</v>
      </c>
      <c r="CN8" s="132"/>
      <c r="CO8" s="132">
        <f t="shared" si="14"/>
        <v>2876</v>
      </c>
      <c r="CP8" s="132">
        <f t="shared" si="15"/>
        <v>1177</v>
      </c>
      <c r="CQ8" s="133">
        <f t="shared" si="16"/>
        <v>40.924895688456189</v>
      </c>
    </row>
    <row r="9" spans="1:95" s="31" customFormat="1" x14ac:dyDescent="0.25">
      <c r="A9" s="176" t="s">
        <v>18</v>
      </c>
      <c r="B9" s="134">
        <v>214</v>
      </c>
      <c r="C9" s="173">
        <v>77</v>
      </c>
      <c r="D9" s="177">
        <v>34</v>
      </c>
      <c r="E9" s="174">
        <v>44.155844155844157</v>
      </c>
      <c r="F9" s="137">
        <v>43</v>
      </c>
      <c r="G9" s="136"/>
      <c r="H9" s="173">
        <v>90</v>
      </c>
      <c r="I9" s="177">
        <v>34</v>
      </c>
      <c r="J9" s="174">
        <v>37.777777777777779</v>
      </c>
      <c r="K9" s="137">
        <v>56</v>
      </c>
      <c r="L9" s="136"/>
      <c r="M9" s="173">
        <v>42</v>
      </c>
      <c r="N9" s="177">
        <v>16</v>
      </c>
      <c r="O9" s="174">
        <v>38.095238095238095</v>
      </c>
      <c r="P9" s="137">
        <v>26</v>
      </c>
      <c r="Q9" s="136"/>
      <c r="R9" s="173">
        <v>13</v>
      </c>
      <c r="S9" s="173">
        <v>2</v>
      </c>
      <c r="T9" s="174">
        <f t="shared" si="0"/>
        <v>15.384615384615385</v>
      </c>
      <c r="U9" s="132">
        <f t="shared" si="1"/>
        <v>11</v>
      </c>
      <c r="V9" s="173"/>
      <c r="W9" s="173">
        <v>169</v>
      </c>
      <c r="X9" s="173">
        <v>81</v>
      </c>
      <c r="Y9" s="174">
        <v>47.928994082840234</v>
      </c>
      <c r="Z9" s="132">
        <f t="shared" si="2"/>
        <v>88</v>
      </c>
      <c r="AA9" s="173"/>
      <c r="AB9" s="173">
        <v>151</v>
      </c>
      <c r="AC9" s="173">
        <v>65</v>
      </c>
      <c r="AD9" s="174">
        <f t="shared" si="3"/>
        <v>43.046357615894038</v>
      </c>
      <c r="AE9" s="132">
        <f t="shared" si="4"/>
        <v>86</v>
      </c>
      <c r="AF9" s="173"/>
      <c r="AG9" s="173">
        <v>47</v>
      </c>
      <c r="AH9" s="173">
        <v>25</v>
      </c>
      <c r="AI9" s="174">
        <f t="shared" si="5"/>
        <v>53.191489361702125</v>
      </c>
      <c r="AJ9" s="132">
        <f t="shared" si="6"/>
        <v>22</v>
      </c>
      <c r="AK9" s="173"/>
      <c r="AL9" s="173">
        <v>84</v>
      </c>
      <c r="AM9" s="173">
        <v>50</v>
      </c>
      <c r="AN9" s="174">
        <v>59.523809523809526</v>
      </c>
      <c r="AO9" s="136">
        <v>34</v>
      </c>
      <c r="AP9" s="173"/>
      <c r="AQ9" s="173">
        <v>124</v>
      </c>
      <c r="AR9" s="173">
        <v>63</v>
      </c>
      <c r="AS9" s="174">
        <f t="shared" si="7"/>
        <v>50.806451612903224</v>
      </c>
      <c r="AT9" s="132">
        <f t="shared" si="8"/>
        <v>61</v>
      </c>
      <c r="AU9" s="173"/>
      <c r="AV9" s="173">
        <v>72</v>
      </c>
      <c r="AW9" s="173">
        <v>32</v>
      </c>
      <c r="AX9" s="137">
        <v>44.444444444444443</v>
      </c>
      <c r="AY9" s="136">
        <v>40</v>
      </c>
      <c r="AZ9" s="173"/>
      <c r="BA9" s="173">
        <v>70</v>
      </c>
      <c r="BB9" s="173">
        <v>33</v>
      </c>
      <c r="BC9" s="137">
        <v>47.142857142857139</v>
      </c>
      <c r="BD9" s="132">
        <f t="shared" si="9"/>
        <v>37</v>
      </c>
      <c r="BE9" s="173"/>
      <c r="BF9" s="173">
        <v>14</v>
      </c>
      <c r="BG9" s="173">
        <v>2</v>
      </c>
      <c r="BH9" s="137">
        <v>14.285714285714285</v>
      </c>
      <c r="BI9" s="136">
        <v>12</v>
      </c>
      <c r="BJ9" s="173"/>
      <c r="BK9" s="173">
        <v>72</v>
      </c>
      <c r="BL9" s="173">
        <v>36</v>
      </c>
      <c r="BM9" s="175">
        <f t="shared" si="10"/>
        <v>50</v>
      </c>
      <c r="BN9" s="132">
        <f t="shared" si="11"/>
        <v>36</v>
      </c>
      <c r="BO9" s="173"/>
      <c r="BP9" s="173">
        <v>43</v>
      </c>
      <c r="BQ9" s="174">
        <v>12</v>
      </c>
      <c r="BR9" s="178">
        <v>27.906976744186046</v>
      </c>
      <c r="BS9" s="136">
        <v>31</v>
      </c>
      <c r="BT9" s="173"/>
      <c r="BU9" s="173">
        <v>51</v>
      </c>
      <c r="BV9" s="173">
        <v>26</v>
      </c>
      <c r="BW9" s="178">
        <v>50.980392156862742</v>
      </c>
      <c r="BX9" s="136">
        <v>25</v>
      </c>
      <c r="BY9" s="173"/>
      <c r="BZ9" s="173">
        <v>41</v>
      </c>
      <c r="CA9" s="174">
        <v>16</v>
      </c>
      <c r="CB9" s="178">
        <v>39.024390243902438</v>
      </c>
      <c r="CC9" s="136">
        <v>25</v>
      </c>
      <c r="CD9" s="136"/>
      <c r="CE9" s="173">
        <v>55</v>
      </c>
      <c r="CF9" s="136">
        <v>31</v>
      </c>
      <c r="CG9" s="178">
        <v>56.36363636363636</v>
      </c>
      <c r="CH9" s="136">
        <v>24</v>
      </c>
      <c r="CI9" s="136"/>
      <c r="CJ9" s="173">
        <v>51</v>
      </c>
      <c r="CK9" s="136">
        <v>22</v>
      </c>
      <c r="CL9" s="175">
        <f t="shared" si="12"/>
        <v>43.137254901960787</v>
      </c>
      <c r="CM9" s="132">
        <f t="shared" si="13"/>
        <v>29</v>
      </c>
      <c r="CN9" s="132"/>
      <c r="CO9" s="132">
        <f t="shared" si="14"/>
        <v>1266</v>
      </c>
      <c r="CP9" s="132">
        <f t="shared" si="15"/>
        <v>580</v>
      </c>
      <c r="CQ9" s="133">
        <f t="shared" si="16"/>
        <v>45.813586097946285</v>
      </c>
    </row>
    <row r="10" spans="1:95" s="31" customFormat="1" x14ac:dyDescent="0.25">
      <c r="A10" s="176" t="s">
        <v>19</v>
      </c>
      <c r="B10" s="134">
        <v>287</v>
      </c>
      <c r="C10" s="173">
        <v>74</v>
      </c>
      <c r="D10" s="177">
        <v>23</v>
      </c>
      <c r="E10" s="174">
        <v>31.081081081081081</v>
      </c>
      <c r="F10" s="137">
        <v>51</v>
      </c>
      <c r="G10" s="136"/>
      <c r="H10" s="173">
        <v>82</v>
      </c>
      <c r="I10" s="177">
        <v>32</v>
      </c>
      <c r="J10" s="174">
        <v>39.024390243902438</v>
      </c>
      <c r="K10" s="137">
        <v>50</v>
      </c>
      <c r="L10" s="136"/>
      <c r="M10" s="173">
        <v>71</v>
      </c>
      <c r="N10" s="177">
        <v>21</v>
      </c>
      <c r="O10" s="174">
        <v>29.577464788732392</v>
      </c>
      <c r="P10" s="137">
        <v>50</v>
      </c>
      <c r="Q10" s="136"/>
      <c r="R10" s="173">
        <v>39</v>
      </c>
      <c r="S10" s="173">
        <v>20</v>
      </c>
      <c r="T10" s="174">
        <f t="shared" si="0"/>
        <v>51.282051282051277</v>
      </c>
      <c r="U10" s="132">
        <f t="shared" si="1"/>
        <v>19</v>
      </c>
      <c r="V10" s="173"/>
      <c r="W10" s="173">
        <v>220</v>
      </c>
      <c r="X10" s="173">
        <v>106</v>
      </c>
      <c r="Y10" s="174">
        <v>48.18181818181818</v>
      </c>
      <c r="Z10" s="132">
        <f t="shared" si="2"/>
        <v>114</v>
      </c>
      <c r="AA10" s="173"/>
      <c r="AB10" s="173">
        <v>186</v>
      </c>
      <c r="AC10" s="173">
        <v>52</v>
      </c>
      <c r="AD10" s="174">
        <f t="shared" si="3"/>
        <v>27.956989247311824</v>
      </c>
      <c r="AE10" s="132">
        <f t="shared" si="4"/>
        <v>134</v>
      </c>
      <c r="AF10" s="173"/>
      <c r="AG10" s="173">
        <v>56</v>
      </c>
      <c r="AH10" s="173">
        <v>9</v>
      </c>
      <c r="AI10" s="174">
        <f t="shared" si="5"/>
        <v>16.071428571428573</v>
      </c>
      <c r="AJ10" s="132">
        <f t="shared" si="6"/>
        <v>47</v>
      </c>
      <c r="AK10" s="173"/>
      <c r="AL10" s="173">
        <v>107</v>
      </c>
      <c r="AM10" s="173">
        <v>50</v>
      </c>
      <c r="AN10" s="174">
        <v>46.728971962616825</v>
      </c>
      <c r="AO10" s="136">
        <v>57</v>
      </c>
      <c r="AP10" s="173"/>
      <c r="AQ10" s="173">
        <v>188</v>
      </c>
      <c r="AR10" s="173">
        <v>83</v>
      </c>
      <c r="AS10" s="174">
        <f t="shared" si="7"/>
        <v>44.148936170212764</v>
      </c>
      <c r="AT10" s="132">
        <f t="shared" si="8"/>
        <v>105</v>
      </c>
      <c r="AU10" s="173"/>
      <c r="AV10" s="173">
        <v>51</v>
      </c>
      <c r="AW10" s="173">
        <v>13</v>
      </c>
      <c r="AX10" s="137">
        <v>25.490196078431371</v>
      </c>
      <c r="AY10" s="136">
        <v>38</v>
      </c>
      <c r="AZ10" s="173"/>
      <c r="BA10" s="173">
        <v>74</v>
      </c>
      <c r="BB10" s="173">
        <v>41</v>
      </c>
      <c r="BC10" s="137">
        <v>55.405405405405403</v>
      </c>
      <c r="BD10" s="132">
        <f t="shared" si="9"/>
        <v>33</v>
      </c>
      <c r="BE10" s="173"/>
      <c r="BF10" s="173">
        <v>23</v>
      </c>
      <c r="BG10" s="173">
        <v>10</v>
      </c>
      <c r="BH10" s="137">
        <v>43.478260869565219</v>
      </c>
      <c r="BI10" s="136">
        <v>13</v>
      </c>
      <c r="BJ10" s="173"/>
      <c r="BK10" s="173">
        <v>135</v>
      </c>
      <c r="BL10" s="173">
        <v>40</v>
      </c>
      <c r="BM10" s="175">
        <f t="shared" si="10"/>
        <v>29.629629629629626</v>
      </c>
      <c r="BN10" s="132">
        <f t="shared" si="11"/>
        <v>95</v>
      </c>
      <c r="BO10" s="173"/>
      <c r="BP10" s="173">
        <v>35</v>
      </c>
      <c r="BQ10" s="174">
        <v>11</v>
      </c>
      <c r="BR10" s="178">
        <v>31.428571428571427</v>
      </c>
      <c r="BS10" s="136">
        <v>24</v>
      </c>
      <c r="BT10" s="173"/>
      <c r="BU10" s="173">
        <v>43</v>
      </c>
      <c r="BV10" s="173">
        <v>12</v>
      </c>
      <c r="BW10" s="178">
        <v>27.906976744186046</v>
      </c>
      <c r="BX10" s="136">
        <v>31</v>
      </c>
      <c r="BY10" s="173"/>
      <c r="BZ10" s="173">
        <v>68</v>
      </c>
      <c r="CA10" s="174">
        <v>26</v>
      </c>
      <c r="CB10" s="178">
        <v>38.235294117647058</v>
      </c>
      <c r="CC10" s="136">
        <v>42</v>
      </c>
      <c r="CD10" s="136"/>
      <c r="CE10" s="173">
        <v>83</v>
      </c>
      <c r="CF10" s="136">
        <v>35</v>
      </c>
      <c r="CG10" s="178">
        <v>42.168674698795186</v>
      </c>
      <c r="CH10" s="136">
        <v>48</v>
      </c>
      <c r="CI10" s="136"/>
      <c r="CJ10" s="173">
        <v>75</v>
      </c>
      <c r="CK10" s="136">
        <v>13</v>
      </c>
      <c r="CL10" s="175">
        <f t="shared" si="12"/>
        <v>17.333333333333336</v>
      </c>
      <c r="CM10" s="132">
        <f t="shared" si="13"/>
        <v>62</v>
      </c>
      <c r="CN10" s="132"/>
      <c r="CO10" s="132">
        <f t="shared" si="14"/>
        <v>1610</v>
      </c>
      <c r="CP10" s="132">
        <f t="shared" si="15"/>
        <v>597</v>
      </c>
      <c r="CQ10" s="133">
        <f t="shared" si="16"/>
        <v>37.080745341614907</v>
      </c>
    </row>
    <row r="11" spans="1:95" x14ac:dyDescent="0.25">
      <c r="A11" s="172" t="s">
        <v>20</v>
      </c>
      <c r="B11" s="128">
        <v>961</v>
      </c>
      <c r="C11" s="173">
        <v>266</v>
      </c>
      <c r="D11" s="173">
        <v>78</v>
      </c>
      <c r="E11" s="174">
        <v>29.213483146067414</v>
      </c>
      <c r="F11" s="132">
        <v>188</v>
      </c>
      <c r="G11" s="131"/>
      <c r="H11" s="173">
        <v>304</v>
      </c>
      <c r="I11" s="173">
        <v>74</v>
      </c>
      <c r="J11" s="174">
        <v>24.342105263157894</v>
      </c>
      <c r="K11" s="132">
        <v>230</v>
      </c>
      <c r="L11" s="131"/>
      <c r="M11" s="173">
        <v>200</v>
      </c>
      <c r="N11" s="173">
        <v>57</v>
      </c>
      <c r="O11" s="174">
        <v>28.499999999999996</v>
      </c>
      <c r="P11" s="132">
        <v>143</v>
      </c>
      <c r="Q11" s="131"/>
      <c r="R11" s="173">
        <v>98</v>
      </c>
      <c r="S11" s="173">
        <v>37</v>
      </c>
      <c r="T11" s="174">
        <f t="shared" si="0"/>
        <v>37.755102040816325</v>
      </c>
      <c r="U11" s="132">
        <f t="shared" si="1"/>
        <v>61</v>
      </c>
      <c r="V11" s="173"/>
      <c r="W11" s="173">
        <v>698</v>
      </c>
      <c r="X11" s="173">
        <v>262</v>
      </c>
      <c r="Y11" s="174">
        <v>37.482117310443492</v>
      </c>
      <c r="Z11" s="132">
        <f t="shared" si="2"/>
        <v>436</v>
      </c>
      <c r="AA11" s="173"/>
      <c r="AB11" s="173">
        <v>526</v>
      </c>
      <c r="AC11" s="173">
        <v>154</v>
      </c>
      <c r="AD11" s="174">
        <f t="shared" si="3"/>
        <v>29.277566539923956</v>
      </c>
      <c r="AE11" s="132">
        <f t="shared" si="4"/>
        <v>372</v>
      </c>
      <c r="AF11" s="173"/>
      <c r="AG11" s="173">
        <v>234</v>
      </c>
      <c r="AH11" s="173">
        <v>66</v>
      </c>
      <c r="AI11" s="174">
        <f t="shared" si="5"/>
        <v>28.205128205128204</v>
      </c>
      <c r="AJ11" s="132">
        <f t="shared" si="6"/>
        <v>168</v>
      </c>
      <c r="AK11" s="173"/>
      <c r="AL11" s="173">
        <v>253</v>
      </c>
      <c r="AM11" s="173">
        <v>91</v>
      </c>
      <c r="AN11" s="174">
        <v>35.968379446640313</v>
      </c>
      <c r="AO11" s="131">
        <v>162</v>
      </c>
      <c r="AP11" s="173"/>
      <c r="AQ11" s="173">
        <v>520</v>
      </c>
      <c r="AR11" s="173">
        <v>161</v>
      </c>
      <c r="AS11" s="174">
        <f t="shared" si="7"/>
        <v>30.961538461538463</v>
      </c>
      <c r="AT11" s="132">
        <f t="shared" si="8"/>
        <v>359</v>
      </c>
      <c r="AU11" s="173"/>
      <c r="AV11" s="173">
        <v>204</v>
      </c>
      <c r="AW11" s="173">
        <v>52</v>
      </c>
      <c r="AX11" s="132">
        <v>25.490196078431371</v>
      </c>
      <c r="AY11" s="131">
        <v>152</v>
      </c>
      <c r="AZ11" s="173"/>
      <c r="BA11" s="173">
        <v>246</v>
      </c>
      <c r="BB11" s="173">
        <v>95</v>
      </c>
      <c r="BC11" s="132">
        <v>38.617886178861788</v>
      </c>
      <c r="BD11" s="132">
        <f t="shared" si="9"/>
        <v>151</v>
      </c>
      <c r="BE11" s="173"/>
      <c r="BF11" s="173">
        <v>46</v>
      </c>
      <c r="BG11" s="173">
        <v>16</v>
      </c>
      <c r="BH11" s="132">
        <v>34.782608695652172</v>
      </c>
      <c r="BI11" s="131">
        <v>30</v>
      </c>
      <c r="BJ11" s="173"/>
      <c r="BK11" s="173">
        <v>411</v>
      </c>
      <c r="BL11" s="173">
        <v>100</v>
      </c>
      <c r="BM11" s="175">
        <f t="shared" si="10"/>
        <v>24.330900243309003</v>
      </c>
      <c r="BN11" s="132">
        <f t="shared" si="11"/>
        <v>311</v>
      </c>
      <c r="BO11" s="173"/>
      <c r="BP11" s="173">
        <v>96</v>
      </c>
      <c r="BQ11" s="174">
        <v>29</v>
      </c>
      <c r="BR11" s="175">
        <v>30.208333333333332</v>
      </c>
      <c r="BS11" s="131">
        <v>67</v>
      </c>
      <c r="BT11" s="173"/>
      <c r="BU11" s="173">
        <v>155</v>
      </c>
      <c r="BV11" s="173">
        <v>53</v>
      </c>
      <c r="BW11" s="175">
        <v>34.193548387096776</v>
      </c>
      <c r="BX11" s="131">
        <v>102</v>
      </c>
      <c r="BY11" s="173"/>
      <c r="BZ11" s="173">
        <v>267</v>
      </c>
      <c r="CA11" s="174">
        <v>75</v>
      </c>
      <c r="CB11" s="175">
        <v>28.08988764044944</v>
      </c>
      <c r="CC11" s="131">
        <v>192</v>
      </c>
      <c r="CD11" s="131"/>
      <c r="CE11" s="173">
        <v>264</v>
      </c>
      <c r="CF11" s="131">
        <v>67</v>
      </c>
      <c r="CG11" s="175">
        <v>25.378787878787879</v>
      </c>
      <c r="CH11" s="131">
        <v>197</v>
      </c>
      <c r="CI11" s="131"/>
      <c r="CJ11" s="173">
        <v>209</v>
      </c>
      <c r="CK11" s="131">
        <v>43</v>
      </c>
      <c r="CL11" s="175">
        <f t="shared" si="12"/>
        <v>20.574162679425836</v>
      </c>
      <c r="CM11" s="132">
        <f t="shared" si="13"/>
        <v>166</v>
      </c>
      <c r="CN11" s="132"/>
      <c r="CO11" s="132">
        <f t="shared" si="14"/>
        <v>4997</v>
      </c>
      <c r="CP11" s="132">
        <f t="shared" si="15"/>
        <v>1510</v>
      </c>
      <c r="CQ11" s="133">
        <f t="shared" si="16"/>
        <v>30.218130878527116</v>
      </c>
    </row>
    <row r="12" spans="1:95" x14ac:dyDescent="0.25">
      <c r="A12" s="172" t="s">
        <v>21</v>
      </c>
      <c r="B12" s="128">
        <v>377</v>
      </c>
      <c r="C12" s="173">
        <v>79</v>
      </c>
      <c r="D12" s="173">
        <v>31</v>
      </c>
      <c r="E12" s="174">
        <v>39.24050632911392</v>
      </c>
      <c r="F12" s="132">
        <v>48</v>
      </c>
      <c r="G12" s="131"/>
      <c r="H12" s="173">
        <v>103</v>
      </c>
      <c r="I12" s="173">
        <v>26</v>
      </c>
      <c r="J12" s="174">
        <v>25.242718446601941</v>
      </c>
      <c r="K12" s="132">
        <v>77</v>
      </c>
      <c r="L12" s="131"/>
      <c r="M12" s="173">
        <v>86</v>
      </c>
      <c r="N12" s="173">
        <v>13</v>
      </c>
      <c r="O12" s="174">
        <v>15.11627906976744</v>
      </c>
      <c r="P12" s="132">
        <v>73</v>
      </c>
      <c r="Q12" s="131"/>
      <c r="R12" s="173">
        <v>10</v>
      </c>
      <c r="S12" s="173">
        <v>2</v>
      </c>
      <c r="T12" s="174">
        <f t="shared" si="0"/>
        <v>20</v>
      </c>
      <c r="U12" s="132">
        <f t="shared" si="1"/>
        <v>8</v>
      </c>
      <c r="V12" s="173"/>
      <c r="W12" s="173">
        <v>271</v>
      </c>
      <c r="X12" s="173">
        <v>73</v>
      </c>
      <c r="Y12" s="174">
        <v>26.937269372693727</v>
      </c>
      <c r="Z12" s="132">
        <f t="shared" si="2"/>
        <v>198</v>
      </c>
      <c r="AA12" s="173"/>
      <c r="AB12" s="173">
        <v>216</v>
      </c>
      <c r="AC12" s="173">
        <v>37</v>
      </c>
      <c r="AD12" s="174">
        <f t="shared" si="3"/>
        <v>17.12962962962963</v>
      </c>
      <c r="AE12" s="132">
        <f t="shared" si="4"/>
        <v>179</v>
      </c>
      <c r="AF12" s="173"/>
      <c r="AG12" s="173">
        <v>102</v>
      </c>
      <c r="AH12" s="173">
        <v>23</v>
      </c>
      <c r="AI12" s="174">
        <f t="shared" si="5"/>
        <v>22.549019607843139</v>
      </c>
      <c r="AJ12" s="132">
        <f t="shared" si="6"/>
        <v>79</v>
      </c>
      <c r="AK12" s="173"/>
      <c r="AL12" s="173">
        <v>105</v>
      </c>
      <c r="AM12" s="173">
        <v>35</v>
      </c>
      <c r="AN12" s="174">
        <v>33.333333333333329</v>
      </c>
      <c r="AO12" s="131">
        <v>70</v>
      </c>
      <c r="AP12" s="173"/>
      <c r="AQ12" s="173">
        <v>203</v>
      </c>
      <c r="AR12" s="173">
        <v>49</v>
      </c>
      <c r="AS12" s="174">
        <f t="shared" si="7"/>
        <v>24.137931034482758</v>
      </c>
      <c r="AT12" s="132">
        <f t="shared" si="8"/>
        <v>154</v>
      </c>
      <c r="AU12" s="173"/>
      <c r="AV12" s="173">
        <v>80</v>
      </c>
      <c r="AW12" s="173">
        <v>16</v>
      </c>
      <c r="AX12" s="132">
        <v>20</v>
      </c>
      <c r="AY12" s="131">
        <v>64</v>
      </c>
      <c r="AZ12" s="173"/>
      <c r="BA12" s="173">
        <v>91</v>
      </c>
      <c r="BB12" s="173">
        <v>32</v>
      </c>
      <c r="BC12" s="132">
        <v>35.164835164835168</v>
      </c>
      <c r="BD12" s="132">
        <f t="shared" si="9"/>
        <v>59</v>
      </c>
      <c r="BE12" s="173"/>
      <c r="BF12" s="173">
        <v>11</v>
      </c>
      <c r="BG12" s="173">
        <v>1</v>
      </c>
      <c r="BH12" s="132">
        <v>9.0909090909090917</v>
      </c>
      <c r="BI12" s="131">
        <v>10</v>
      </c>
      <c r="BJ12" s="173"/>
      <c r="BK12" s="173">
        <v>167</v>
      </c>
      <c r="BL12" s="173">
        <v>29</v>
      </c>
      <c r="BM12" s="175">
        <f t="shared" si="10"/>
        <v>17.365269461077844</v>
      </c>
      <c r="BN12" s="132">
        <f t="shared" si="11"/>
        <v>138</v>
      </c>
      <c r="BO12" s="173"/>
      <c r="BP12" s="173">
        <v>35</v>
      </c>
      <c r="BQ12" s="174">
        <v>7</v>
      </c>
      <c r="BR12" s="175">
        <v>20</v>
      </c>
      <c r="BS12" s="131">
        <v>28</v>
      </c>
      <c r="BT12" s="173"/>
      <c r="BU12" s="173">
        <v>70</v>
      </c>
      <c r="BV12" s="173">
        <v>22</v>
      </c>
      <c r="BW12" s="175">
        <v>31.428571428571427</v>
      </c>
      <c r="BX12" s="131">
        <v>48</v>
      </c>
      <c r="BY12" s="173"/>
      <c r="BZ12" s="173">
        <v>111</v>
      </c>
      <c r="CA12" s="174">
        <v>23</v>
      </c>
      <c r="CB12" s="175">
        <v>20.72072072072072</v>
      </c>
      <c r="CC12" s="131">
        <v>88</v>
      </c>
      <c r="CD12" s="131"/>
      <c r="CE12" s="173">
        <v>105</v>
      </c>
      <c r="CF12" s="131">
        <v>20</v>
      </c>
      <c r="CG12" s="175">
        <v>19.047619047619047</v>
      </c>
      <c r="CH12" s="131">
        <v>85</v>
      </c>
      <c r="CI12" s="131"/>
      <c r="CJ12" s="173">
        <v>96</v>
      </c>
      <c r="CK12" s="131">
        <v>14</v>
      </c>
      <c r="CL12" s="175">
        <f t="shared" si="12"/>
        <v>14.583333333333334</v>
      </c>
      <c r="CM12" s="132">
        <f t="shared" si="13"/>
        <v>82</v>
      </c>
      <c r="CN12" s="132"/>
      <c r="CO12" s="132">
        <f t="shared" si="14"/>
        <v>1941</v>
      </c>
      <c r="CP12" s="132">
        <f t="shared" si="15"/>
        <v>453</v>
      </c>
      <c r="CQ12" s="133">
        <f t="shared" si="16"/>
        <v>23.338485316846985</v>
      </c>
    </row>
    <row r="13" spans="1:95" x14ac:dyDescent="0.25">
      <c r="A13" s="172" t="s">
        <v>22</v>
      </c>
      <c r="B13" s="128">
        <v>674</v>
      </c>
      <c r="C13" s="173">
        <v>175</v>
      </c>
      <c r="D13" s="173">
        <v>79</v>
      </c>
      <c r="E13" s="174">
        <v>45.142857142857139</v>
      </c>
      <c r="F13" s="132">
        <v>96</v>
      </c>
      <c r="G13" s="131"/>
      <c r="H13" s="173">
        <v>209</v>
      </c>
      <c r="I13" s="173">
        <v>79</v>
      </c>
      <c r="J13" s="174">
        <v>37.799043062200951</v>
      </c>
      <c r="K13" s="132">
        <v>130</v>
      </c>
      <c r="L13" s="131"/>
      <c r="M13" s="173">
        <v>114</v>
      </c>
      <c r="N13" s="173">
        <v>31</v>
      </c>
      <c r="O13" s="174">
        <v>27.192982456140353</v>
      </c>
      <c r="P13" s="132">
        <v>83</v>
      </c>
      <c r="Q13" s="131"/>
      <c r="R13" s="173">
        <v>56</v>
      </c>
      <c r="S13" s="173">
        <v>33</v>
      </c>
      <c r="T13" s="174">
        <f t="shared" si="0"/>
        <v>58.928571428571431</v>
      </c>
      <c r="U13" s="132">
        <f t="shared" si="1"/>
        <v>23</v>
      </c>
      <c r="V13" s="173"/>
      <c r="W13" s="173">
        <v>490</v>
      </c>
      <c r="X13" s="173">
        <v>208</v>
      </c>
      <c r="Y13" s="174">
        <v>42.448979591836732</v>
      </c>
      <c r="Z13" s="132">
        <f t="shared" si="2"/>
        <v>282</v>
      </c>
      <c r="AA13" s="173"/>
      <c r="AB13" s="173">
        <v>393</v>
      </c>
      <c r="AC13" s="173">
        <v>134</v>
      </c>
      <c r="AD13" s="174">
        <f t="shared" si="3"/>
        <v>34.096692111959285</v>
      </c>
      <c r="AE13" s="132">
        <f t="shared" si="4"/>
        <v>259</v>
      </c>
      <c r="AF13" s="173"/>
      <c r="AG13" s="173">
        <v>140</v>
      </c>
      <c r="AH13" s="173">
        <v>44</v>
      </c>
      <c r="AI13" s="174">
        <f t="shared" si="5"/>
        <v>31.428571428571427</v>
      </c>
      <c r="AJ13" s="132">
        <f t="shared" si="6"/>
        <v>96</v>
      </c>
      <c r="AK13" s="173"/>
      <c r="AL13" s="173">
        <v>144</v>
      </c>
      <c r="AM13" s="173">
        <v>63</v>
      </c>
      <c r="AN13" s="174">
        <v>43.75</v>
      </c>
      <c r="AO13" s="131">
        <v>81</v>
      </c>
      <c r="AP13" s="173"/>
      <c r="AQ13" s="173">
        <v>363</v>
      </c>
      <c r="AR13" s="173">
        <v>133</v>
      </c>
      <c r="AS13" s="174">
        <f t="shared" si="7"/>
        <v>36.63911845730027</v>
      </c>
      <c r="AT13" s="132">
        <f t="shared" si="8"/>
        <v>230</v>
      </c>
      <c r="AU13" s="173"/>
      <c r="AV13" s="173">
        <v>120</v>
      </c>
      <c r="AW13" s="173">
        <v>29</v>
      </c>
      <c r="AX13" s="132">
        <v>24.166666666666668</v>
      </c>
      <c r="AY13" s="131">
        <v>91</v>
      </c>
      <c r="AZ13" s="173"/>
      <c r="BA13" s="173">
        <v>143</v>
      </c>
      <c r="BB13" s="173">
        <v>59</v>
      </c>
      <c r="BC13" s="132">
        <v>41.25874125874126</v>
      </c>
      <c r="BD13" s="132">
        <f t="shared" si="9"/>
        <v>84</v>
      </c>
      <c r="BE13" s="173"/>
      <c r="BF13" s="173">
        <v>25</v>
      </c>
      <c r="BG13" s="173">
        <v>6</v>
      </c>
      <c r="BH13" s="132">
        <v>24</v>
      </c>
      <c r="BI13" s="131">
        <v>19</v>
      </c>
      <c r="BJ13" s="173"/>
      <c r="BK13" s="173">
        <v>262</v>
      </c>
      <c r="BL13" s="173">
        <v>92</v>
      </c>
      <c r="BM13" s="175">
        <f t="shared" si="10"/>
        <v>35.114503816793892</v>
      </c>
      <c r="BN13" s="132">
        <f t="shared" si="11"/>
        <v>170</v>
      </c>
      <c r="BO13" s="173"/>
      <c r="BP13" s="173">
        <v>74</v>
      </c>
      <c r="BQ13" s="174">
        <v>28</v>
      </c>
      <c r="BR13" s="175">
        <v>37.837837837837839</v>
      </c>
      <c r="BS13" s="131">
        <v>46</v>
      </c>
      <c r="BT13" s="173"/>
      <c r="BU13" s="173">
        <v>123</v>
      </c>
      <c r="BV13" s="173">
        <v>64</v>
      </c>
      <c r="BW13" s="175">
        <v>52.032520325203258</v>
      </c>
      <c r="BX13" s="131">
        <v>59</v>
      </c>
      <c r="BY13" s="173"/>
      <c r="BZ13" s="173">
        <v>158</v>
      </c>
      <c r="CA13" s="174">
        <v>57</v>
      </c>
      <c r="CB13" s="175">
        <v>36.075949367088604</v>
      </c>
      <c r="CC13" s="131">
        <v>101</v>
      </c>
      <c r="CD13" s="131"/>
      <c r="CE13" s="173">
        <v>142</v>
      </c>
      <c r="CF13" s="131">
        <v>50</v>
      </c>
      <c r="CG13" s="175">
        <v>35.2112676056338</v>
      </c>
      <c r="CH13" s="131">
        <v>92</v>
      </c>
      <c r="CI13" s="131"/>
      <c r="CJ13" s="173">
        <v>149</v>
      </c>
      <c r="CK13" s="131">
        <v>39</v>
      </c>
      <c r="CL13" s="175">
        <f t="shared" si="12"/>
        <v>26.174496644295303</v>
      </c>
      <c r="CM13" s="132">
        <f t="shared" si="13"/>
        <v>110</v>
      </c>
      <c r="CN13" s="132"/>
      <c r="CO13" s="132">
        <f t="shared" si="14"/>
        <v>3280</v>
      </c>
      <c r="CP13" s="132">
        <f t="shared" si="15"/>
        <v>1228</v>
      </c>
      <c r="CQ13" s="133">
        <f t="shared" si="16"/>
        <v>37.439024390243901</v>
      </c>
    </row>
    <row r="14" spans="1:95" x14ac:dyDescent="0.25">
      <c r="A14" s="172" t="s">
        <v>23</v>
      </c>
      <c r="B14" s="128">
        <v>585</v>
      </c>
      <c r="C14" s="173">
        <v>176</v>
      </c>
      <c r="D14" s="173">
        <v>66</v>
      </c>
      <c r="E14" s="174">
        <v>37.5</v>
      </c>
      <c r="F14" s="132">
        <v>110</v>
      </c>
      <c r="G14" s="131"/>
      <c r="H14" s="173">
        <v>157</v>
      </c>
      <c r="I14" s="173">
        <v>54</v>
      </c>
      <c r="J14" s="174">
        <v>34.394904458598724</v>
      </c>
      <c r="K14" s="132">
        <v>103</v>
      </c>
      <c r="L14" s="131"/>
      <c r="M14" s="173">
        <v>126</v>
      </c>
      <c r="N14" s="173">
        <v>37</v>
      </c>
      <c r="O14" s="174">
        <v>29.365079365079367</v>
      </c>
      <c r="P14" s="132">
        <v>89</v>
      </c>
      <c r="Q14" s="131"/>
      <c r="R14" s="173">
        <v>21</v>
      </c>
      <c r="S14" s="173">
        <v>6</v>
      </c>
      <c r="T14" s="174">
        <f t="shared" si="0"/>
        <v>28.571428571428569</v>
      </c>
      <c r="U14" s="132">
        <f t="shared" si="1"/>
        <v>15</v>
      </c>
      <c r="V14" s="173"/>
      <c r="W14" s="173">
        <v>423</v>
      </c>
      <c r="X14" s="173">
        <v>152</v>
      </c>
      <c r="Y14" s="174">
        <v>35.933806146572103</v>
      </c>
      <c r="Z14" s="132">
        <f t="shared" si="2"/>
        <v>271</v>
      </c>
      <c r="AA14" s="173"/>
      <c r="AB14" s="173">
        <v>340</v>
      </c>
      <c r="AC14" s="173">
        <v>108</v>
      </c>
      <c r="AD14" s="174">
        <f t="shared" si="3"/>
        <v>31.764705882352938</v>
      </c>
      <c r="AE14" s="132">
        <f t="shared" si="4"/>
        <v>232</v>
      </c>
      <c r="AF14" s="173"/>
      <c r="AG14" s="173">
        <v>126</v>
      </c>
      <c r="AH14" s="173">
        <v>32</v>
      </c>
      <c r="AI14" s="174">
        <f t="shared" si="5"/>
        <v>25.396825396825395</v>
      </c>
      <c r="AJ14" s="132">
        <f t="shared" si="6"/>
        <v>94</v>
      </c>
      <c r="AK14" s="173"/>
      <c r="AL14" s="173">
        <v>129</v>
      </c>
      <c r="AM14" s="173">
        <v>51</v>
      </c>
      <c r="AN14" s="174">
        <v>39.534883720930232</v>
      </c>
      <c r="AO14" s="131">
        <v>78</v>
      </c>
      <c r="AP14" s="173"/>
      <c r="AQ14" s="173">
        <v>297</v>
      </c>
      <c r="AR14" s="173">
        <v>101</v>
      </c>
      <c r="AS14" s="174">
        <f t="shared" si="7"/>
        <v>34.006734006734007</v>
      </c>
      <c r="AT14" s="132">
        <f t="shared" si="8"/>
        <v>196</v>
      </c>
      <c r="AU14" s="173"/>
      <c r="AV14" s="173">
        <v>106</v>
      </c>
      <c r="AW14" s="173">
        <v>24</v>
      </c>
      <c r="AX14" s="132">
        <v>22.641509433962266</v>
      </c>
      <c r="AY14" s="131">
        <v>82</v>
      </c>
      <c r="AZ14" s="173"/>
      <c r="BA14" s="173">
        <v>88</v>
      </c>
      <c r="BB14" s="173">
        <v>38</v>
      </c>
      <c r="BC14" s="132">
        <v>43.18181818181818</v>
      </c>
      <c r="BD14" s="132">
        <f t="shared" si="9"/>
        <v>50</v>
      </c>
      <c r="BE14" s="173"/>
      <c r="BF14" s="173">
        <v>20</v>
      </c>
      <c r="BG14" s="173">
        <v>6</v>
      </c>
      <c r="BH14" s="132">
        <v>30</v>
      </c>
      <c r="BI14" s="131">
        <v>14</v>
      </c>
      <c r="BJ14" s="173"/>
      <c r="BK14" s="173">
        <v>215</v>
      </c>
      <c r="BL14" s="173">
        <v>49</v>
      </c>
      <c r="BM14" s="175">
        <f t="shared" si="10"/>
        <v>22.790697674418606</v>
      </c>
      <c r="BN14" s="132">
        <f t="shared" si="11"/>
        <v>166</v>
      </c>
      <c r="BO14" s="173"/>
      <c r="BP14" s="173">
        <v>53</v>
      </c>
      <c r="BQ14" s="174">
        <v>21</v>
      </c>
      <c r="BR14" s="175">
        <v>39.622641509433961</v>
      </c>
      <c r="BS14" s="131">
        <v>32</v>
      </c>
      <c r="BT14" s="173"/>
      <c r="BU14" s="173">
        <v>103</v>
      </c>
      <c r="BV14" s="173">
        <v>38</v>
      </c>
      <c r="BW14" s="175">
        <v>36.893203883495147</v>
      </c>
      <c r="BX14" s="131">
        <v>65</v>
      </c>
      <c r="BY14" s="173"/>
      <c r="BZ14" s="173">
        <v>125</v>
      </c>
      <c r="CA14" s="174">
        <v>33</v>
      </c>
      <c r="CB14" s="175">
        <v>26.400000000000002</v>
      </c>
      <c r="CC14" s="131">
        <v>92</v>
      </c>
      <c r="CD14" s="131"/>
      <c r="CE14" s="173">
        <v>116</v>
      </c>
      <c r="CF14" s="131">
        <v>32</v>
      </c>
      <c r="CG14" s="175">
        <v>27.586206896551722</v>
      </c>
      <c r="CH14" s="131">
        <v>84</v>
      </c>
      <c r="CI14" s="131"/>
      <c r="CJ14" s="173">
        <v>122</v>
      </c>
      <c r="CK14" s="131">
        <v>30</v>
      </c>
      <c r="CL14" s="175">
        <f t="shared" si="12"/>
        <v>24.590163934426229</v>
      </c>
      <c r="CM14" s="132">
        <f t="shared" si="13"/>
        <v>92</v>
      </c>
      <c r="CN14" s="132"/>
      <c r="CO14" s="132">
        <f t="shared" si="14"/>
        <v>2743</v>
      </c>
      <c r="CP14" s="132">
        <f t="shared" si="15"/>
        <v>878</v>
      </c>
      <c r="CQ14" s="133">
        <f t="shared" si="16"/>
        <v>32.008749544294567</v>
      </c>
    </row>
    <row r="15" spans="1:95" x14ac:dyDescent="0.25">
      <c r="A15" s="172" t="s">
        <v>24</v>
      </c>
      <c r="B15" s="128">
        <v>174</v>
      </c>
      <c r="C15" s="173">
        <v>41</v>
      </c>
      <c r="D15" s="173">
        <v>13</v>
      </c>
      <c r="E15" s="174">
        <v>31.707317073170731</v>
      </c>
      <c r="F15" s="132">
        <v>28</v>
      </c>
      <c r="G15" s="131"/>
      <c r="H15" s="173">
        <v>35</v>
      </c>
      <c r="I15" s="173">
        <v>9</v>
      </c>
      <c r="J15" s="174">
        <v>25.714285714285712</v>
      </c>
      <c r="K15" s="132">
        <v>26</v>
      </c>
      <c r="L15" s="131"/>
      <c r="M15" s="173">
        <v>23</v>
      </c>
      <c r="N15" s="173">
        <v>7</v>
      </c>
      <c r="O15" s="174">
        <v>30.434782608695656</v>
      </c>
      <c r="P15" s="132">
        <v>16</v>
      </c>
      <c r="Q15" s="131"/>
      <c r="R15" s="173">
        <v>3</v>
      </c>
      <c r="S15" s="173">
        <v>0</v>
      </c>
      <c r="T15" s="174">
        <f t="shared" si="0"/>
        <v>0</v>
      </c>
      <c r="U15" s="132">
        <f t="shared" si="1"/>
        <v>3</v>
      </c>
      <c r="V15" s="173"/>
      <c r="W15" s="173">
        <v>128</v>
      </c>
      <c r="X15" s="173">
        <v>33</v>
      </c>
      <c r="Y15" s="174">
        <v>25.78125</v>
      </c>
      <c r="Z15" s="132">
        <f t="shared" si="2"/>
        <v>95</v>
      </c>
      <c r="AA15" s="173"/>
      <c r="AB15" s="173">
        <v>99</v>
      </c>
      <c r="AC15" s="173">
        <v>26</v>
      </c>
      <c r="AD15" s="174">
        <f t="shared" si="3"/>
        <v>26.262626262626267</v>
      </c>
      <c r="AE15" s="132">
        <f t="shared" si="4"/>
        <v>73</v>
      </c>
      <c r="AF15" s="173"/>
      <c r="AG15" s="173">
        <v>31</v>
      </c>
      <c r="AH15" s="173">
        <v>7</v>
      </c>
      <c r="AI15" s="174">
        <f t="shared" si="5"/>
        <v>22.58064516129032</v>
      </c>
      <c r="AJ15" s="132">
        <f t="shared" si="6"/>
        <v>24</v>
      </c>
      <c r="AK15" s="173"/>
      <c r="AL15" s="173">
        <v>45</v>
      </c>
      <c r="AM15" s="173">
        <v>20</v>
      </c>
      <c r="AN15" s="174">
        <v>44.444444444444443</v>
      </c>
      <c r="AO15" s="131">
        <v>25</v>
      </c>
      <c r="AP15" s="173"/>
      <c r="AQ15" s="173">
        <v>81</v>
      </c>
      <c r="AR15" s="173">
        <v>19</v>
      </c>
      <c r="AS15" s="174">
        <f t="shared" si="7"/>
        <v>23.456790123456788</v>
      </c>
      <c r="AT15" s="132">
        <f t="shared" si="8"/>
        <v>62</v>
      </c>
      <c r="AU15" s="173"/>
      <c r="AV15" s="173">
        <v>43</v>
      </c>
      <c r="AW15" s="173">
        <v>11</v>
      </c>
      <c r="AX15" s="132">
        <v>25.581395348837212</v>
      </c>
      <c r="AY15" s="131">
        <v>32</v>
      </c>
      <c r="AZ15" s="173"/>
      <c r="BA15" s="173">
        <v>26</v>
      </c>
      <c r="BB15" s="173">
        <v>11</v>
      </c>
      <c r="BC15" s="132">
        <v>42.307692307692307</v>
      </c>
      <c r="BD15" s="132">
        <f t="shared" si="9"/>
        <v>15</v>
      </c>
      <c r="BE15" s="173"/>
      <c r="BF15" s="173">
        <v>7</v>
      </c>
      <c r="BG15" s="173">
        <v>2</v>
      </c>
      <c r="BH15" s="132">
        <v>28.571428571428569</v>
      </c>
      <c r="BI15" s="131">
        <v>5</v>
      </c>
      <c r="BJ15" s="173"/>
      <c r="BK15" s="173">
        <v>67</v>
      </c>
      <c r="BL15" s="173">
        <v>19</v>
      </c>
      <c r="BM15" s="175">
        <f t="shared" si="10"/>
        <v>28.35820895522388</v>
      </c>
      <c r="BN15" s="132">
        <f t="shared" si="11"/>
        <v>48</v>
      </c>
      <c r="BO15" s="173"/>
      <c r="BP15" s="173">
        <v>6</v>
      </c>
      <c r="BQ15" s="174">
        <v>1</v>
      </c>
      <c r="BR15" s="175">
        <v>16.666666666666664</v>
      </c>
      <c r="BS15" s="131">
        <v>5</v>
      </c>
      <c r="BT15" s="173"/>
      <c r="BU15" s="173">
        <v>21</v>
      </c>
      <c r="BV15" s="173">
        <v>9</v>
      </c>
      <c r="BW15" s="175">
        <v>42.857142857142854</v>
      </c>
      <c r="BX15" s="131">
        <v>12</v>
      </c>
      <c r="BY15" s="173"/>
      <c r="BZ15" s="173">
        <v>33</v>
      </c>
      <c r="CA15" s="174">
        <v>7</v>
      </c>
      <c r="CB15" s="175">
        <v>21.212121212121211</v>
      </c>
      <c r="CC15" s="131">
        <v>26</v>
      </c>
      <c r="CD15" s="131"/>
      <c r="CE15" s="173">
        <v>37</v>
      </c>
      <c r="CF15" s="131">
        <v>14</v>
      </c>
      <c r="CG15" s="175">
        <v>37.837837837837839</v>
      </c>
      <c r="CH15" s="131">
        <v>23</v>
      </c>
      <c r="CI15" s="131"/>
      <c r="CJ15" s="173">
        <v>31</v>
      </c>
      <c r="CK15" s="131">
        <v>8</v>
      </c>
      <c r="CL15" s="175">
        <f t="shared" si="12"/>
        <v>25.806451612903224</v>
      </c>
      <c r="CM15" s="132">
        <f t="shared" si="13"/>
        <v>23</v>
      </c>
      <c r="CN15" s="132"/>
      <c r="CO15" s="132">
        <f t="shared" si="14"/>
        <v>757</v>
      </c>
      <c r="CP15" s="132">
        <f t="shared" si="15"/>
        <v>216</v>
      </c>
      <c r="CQ15" s="133">
        <f t="shared" si="16"/>
        <v>28.533685601056803</v>
      </c>
    </row>
    <row r="16" spans="1:95" x14ac:dyDescent="0.25">
      <c r="A16" s="172" t="s">
        <v>25</v>
      </c>
      <c r="B16" s="128">
        <v>394</v>
      </c>
      <c r="C16" s="173">
        <v>107</v>
      </c>
      <c r="D16" s="173">
        <v>19</v>
      </c>
      <c r="E16" s="174">
        <v>17.75700934579439</v>
      </c>
      <c r="F16" s="132">
        <v>88</v>
      </c>
      <c r="G16" s="131"/>
      <c r="H16" s="173">
        <v>108</v>
      </c>
      <c r="I16" s="173">
        <v>19</v>
      </c>
      <c r="J16" s="174">
        <v>17.592592592592592</v>
      </c>
      <c r="K16" s="132">
        <v>89</v>
      </c>
      <c r="L16" s="131"/>
      <c r="M16" s="173">
        <v>102</v>
      </c>
      <c r="N16" s="173">
        <v>19</v>
      </c>
      <c r="O16" s="174">
        <v>18.627450980392158</v>
      </c>
      <c r="P16" s="132">
        <v>83</v>
      </c>
      <c r="Q16" s="131"/>
      <c r="R16" s="173">
        <v>22</v>
      </c>
      <c r="S16" s="173">
        <v>3</v>
      </c>
      <c r="T16" s="174">
        <f t="shared" si="0"/>
        <v>13.636363636363635</v>
      </c>
      <c r="U16" s="132">
        <f t="shared" si="1"/>
        <v>19</v>
      </c>
      <c r="V16" s="173"/>
      <c r="W16" s="173">
        <v>302</v>
      </c>
      <c r="X16" s="173">
        <v>55</v>
      </c>
      <c r="Y16" s="174">
        <v>18.211920529801322</v>
      </c>
      <c r="Z16" s="132">
        <f t="shared" si="2"/>
        <v>247</v>
      </c>
      <c r="AA16" s="173"/>
      <c r="AB16" s="173">
        <v>245</v>
      </c>
      <c r="AC16" s="173">
        <v>41</v>
      </c>
      <c r="AD16" s="174">
        <f t="shared" si="3"/>
        <v>16.73469387755102</v>
      </c>
      <c r="AE16" s="132">
        <f t="shared" si="4"/>
        <v>204</v>
      </c>
      <c r="AF16" s="173"/>
      <c r="AG16" s="173">
        <v>95</v>
      </c>
      <c r="AH16" s="173">
        <v>11</v>
      </c>
      <c r="AI16" s="174">
        <f t="shared" si="5"/>
        <v>11.578947368421053</v>
      </c>
      <c r="AJ16" s="132">
        <f t="shared" si="6"/>
        <v>84</v>
      </c>
      <c r="AK16" s="173"/>
      <c r="AL16" s="173">
        <v>108</v>
      </c>
      <c r="AM16" s="173">
        <v>18</v>
      </c>
      <c r="AN16" s="174">
        <v>16.666666666666664</v>
      </c>
      <c r="AO16" s="131">
        <v>90</v>
      </c>
      <c r="AP16" s="173"/>
      <c r="AQ16" s="173">
        <v>236</v>
      </c>
      <c r="AR16" s="173">
        <v>38</v>
      </c>
      <c r="AS16" s="174">
        <f t="shared" si="7"/>
        <v>16.101694915254235</v>
      </c>
      <c r="AT16" s="132">
        <f t="shared" si="8"/>
        <v>198</v>
      </c>
      <c r="AU16" s="173"/>
      <c r="AV16" s="173">
        <v>96</v>
      </c>
      <c r="AW16" s="173">
        <v>18</v>
      </c>
      <c r="AX16" s="132">
        <v>18.75</v>
      </c>
      <c r="AY16" s="131">
        <v>78</v>
      </c>
      <c r="AZ16" s="173"/>
      <c r="BA16" s="173">
        <v>74</v>
      </c>
      <c r="BB16" s="173">
        <v>13</v>
      </c>
      <c r="BC16" s="132">
        <v>17.567567567567568</v>
      </c>
      <c r="BD16" s="132">
        <f t="shared" si="9"/>
        <v>61</v>
      </c>
      <c r="BE16" s="173"/>
      <c r="BF16" s="173">
        <v>15</v>
      </c>
      <c r="BG16" s="173">
        <v>2</v>
      </c>
      <c r="BH16" s="132">
        <v>13.333333333333334</v>
      </c>
      <c r="BI16" s="131">
        <v>13</v>
      </c>
      <c r="BJ16" s="173"/>
      <c r="BK16" s="173">
        <v>156</v>
      </c>
      <c r="BL16" s="173">
        <v>20</v>
      </c>
      <c r="BM16" s="175">
        <f t="shared" si="10"/>
        <v>12.820512820512819</v>
      </c>
      <c r="BN16" s="132">
        <f t="shared" si="11"/>
        <v>136</v>
      </c>
      <c r="BO16" s="173"/>
      <c r="BP16" s="173">
        <v>36</v>
      </c>
      <c r="BQ16" s="174">
        <v>10</v>
      </c>
      <c r="BR16" s="175">
        <v>27.777777777777779</v>
      </c>
      <c r="BS16" s="131">
        <v>26</v>
      </c>
      <c r="BT16" s="173"/>
      <c r="BU16" s="173">
        <v>60</v>
      </c>
      <c r="BV16" s="173">
        <v>13</v>
      </c>
      <c r="BW16" s="175">
        <v>21.666666666666668</v>
      </c>
      <c r="BX16" s="131">
        <v>47</v>
      </c>
      <c r="BY16" s="173"/>
      <c r="BZ16" s="173">
        <v>105</v>
      </c>
      <c r="CA16" s="174">
        <v>11</v>
      </c>
      <c r="CB16" s="175">
        <v>10.476190476190476</v>
      </c>
      <c r="CC16" s="131">
        <v>94</v>
      </c>
      <c r="CD16" s="131"/>
      <c r="CE16" s="173">
        <v>104</v>
      </c>
      <c r="CF16" s="131">
        <v>14</v>
      </c>
      <c r="CG16" s="175">
        <v>13.461538461538462</v>
      </c>
      <c r="CH16" s="131">
        <v>90</v>
      </c>
      <c r="CI16" s="131"/>
      <c r="CJ16" s="173">
        <v>84</v>
      </c>
      <c r="CK16" s="131">
        <v>10</v>
      </c>
      <c r="CL16" s="175">
        <f t="shared" si="12"/>
        <v>11.904761904761903</v>
      </c>
      <c r="CM16" s="132">
        <f t="shared" si="13"/>
        <v>74</v>
      </c>
      <c r="CN16" s="132"/>
      <c r="CO16" s="132">
        <f t="shared" si="14"/>
        <v>2055</v>
      </c>
      <c r="CP16" s="132">
        <f t="shared" si="15"/>
        <v>334</v>
      </c>
      <c r="CQ16" s="133">
        <f t="shared" si="16"/>
        <v>16.253041362530414</v>
      </c>
    </row>
    <row r="17" spans="1:95" x14ac:dyDescent="0.25">
      <c r="A17" s="172" t="s">
        <v>26</v>
      </c>
      <c r="B17" s="128">
        <v>808</v>
      </c>
      <c r="C17" s="173">
        <v>251</v>
      </c>
      <c r="D17" s="173">
        <v>51</v>
      </c>
      <c r="E17" s="174">
        <v>20.318725099601593</v>
      </c>
      <c r="F17" s="132">
        <v>200</v>
      </c>
      <c r="G17" s="131"/>
      <c r="H17" s="173">
        <v>186</v>
      </c>
      <c r="I17" s="173">
        <v>43</v>
      </c>
      <c r="J17" s="174">
        <v>23.118279569892472</v>
      </c>
      <c r="K17" s="132">
        <v>143</v>
      </c>
      <c r="L17" s="131"/>
      <c r="M17" s="173">
        <v>106</v>
      </c>
      <c r="N17" s="173">
        <v>20</v>
      </c>
      <c r="O17" s="174">
        <v>18.867924528301888</v>
      </c>
      <c r="P17" s="132">
        <v>86</v>
      </c>
      <c r="Q17" s="131"/>
      <c r="R17" s="173">
        <v>19</v>
      </c>
      <c r="S17" s="173">
        <v>6</v>
      </c>
      <c r="T17" s="174">
        <f t="shared" si="0"/>
        <v>31.578947368421051</v>
      </c>
      <c r="U17" s="132">
        <f t="shared" si="1"/>
        <v>13</v>
      </c>
      <c r="V17" s="173"/>
      <c r="W17" s="173">
        <v>542</v>
      </c>
      <c r="X17" s="173">
        <v>112</v>
      </c>
      <c r="Y17" s="174">
        <v>20.664206642066421</v>
      </c>
      <c r="Z17" s="132">
        <f t="shared" si="2"/>
        <v>430</v>
      </c>
      <c r="AA17" s="173"/>
      <c r="AB17" s="173">
        <v>477</v>
      </c>
      <c r="AC17" s="173">
        <v>88</v>
      </c>
      <c r="AD17" s="174">
        <f t="shared" si="3"/>
        <v>18.448637316561843</v>
      </c>
      <c r="AE17" s="132">
        <f t="shared" si="4"/>
        <v>389</v>
      </c>
      <c r="AF17" s="173"/>
      <c r="AG17" s="173">
        <v>137</v>
      </c>
      <c r="AH17" s="173">
        <v>25</v>
      </c>
      <c r="AI17" s="174">
        <f t="shared" si="5"/>
        <v>18.248175182481752</v>
      </c>
      <c r="AJ17" s="132">
        <f t="shared" si="6"/>
        <v>112</v>
      </c>
      <c r="AK17" s="173"/>
      <c r="AL17" s="173">
        <v>145</v>
      </c>
      <c r="AM17" s="173">
        <v>26</v>
      </c>
      <c r="AN17" s="174">
        <v>17.931034482758619</v>
      </c>
      <c r="AO17" s="131">
        <v>119</v>
      </c>
      <c r="AP17" s="173"/>
      <c r="AQ17" s="173">
        <v>378</v>
      </c>
      <c r="AR17" s="173">
        <v>75</v>
      </c>
      <c r="AS17" s="174">
        <f t="shared" si="7"/>
        <v>19.841269841269842</v>
      </c>
      <c r="AT17" s="132">
        <f t="shared" si="8"/>
        <v>303</v>
      </c>
      <c r="AU17" s="173"/>
      <c r="AV17" s="173">
        <v>208</v>
      </c>
      <c r="AW17" s="173">
        <v>45</v>
      </c>
      <c r="AX17" s="132">
        <v>21.634615384615387</v>
      </c>
      <c r="AY17" s="131">
        <v>163</v>
      </c>
      <c r="AZ17" s="173"/>
      <c r="BA17" s="173">
        <v>104</v>
      </c>
      <c r="BB17" s="173">
        <v>33</v>
      </c>
      <c r="BC17" s="132">
        <v>31.73076923076923</v>
      </c>
      <c r="BD17" s="132">
        <f t="shared" si="9"/>
        <v>71</v>
      </c>
      <c r="BE17" s="173"/>
      <c r="BF17" s="173">
        <v>32</v>
      </c>
      <c r="BG17" s="173">
        <v>9</v>
      </c>
      <c r="BH17" s="132">
        <v>28.125</v>
      </c>
      <c r="BI17" s="131">
        <v>23</v>
      </c>
      <c r="BJ17" s="173"/>
      <c r="BK17" s="173">
        <v>285</v>
      </c>
      <c r="BL17" s="173">
        <v>47</v>
      </c>
      <c r="BM17" s="175">
        <f t="shared" si="10"/>
        <v>16.491228070175438</v>
      </c>
      <c r="BN17" s="132">
        <f t="shared" si="11"/>
        <v>238</v>
      </c>
      <c r="BO17" s="173"/>
      <c r="BP17" s="173">
        <v>43</v>
      </c>
      <c r="BQ17" s="174">
        <v>17</v>
      </c>
      <c r="BR17" s="175">
        <v>39.534883720930232</v>
      </c>
      <c r="BS17" s="131">
        <v>26</v>
      </c>
      <c r="BT17" s="173"/>
      <c r="BU17" s="173">
        <v>86</v>
      </c>
      <c r="BV17" s="173">
        <v>33</v>
      </c>
      <c r="BW17" s="175">
        <v>38.372093023255815</v>
      </c>
      <c r="BX17" s="131">
        <v>53</v>
      </c>
      <c r="BY17" s="173"/>
      <c r="BZ17" s="173">
        <v>137</v>
      </c>
      <c r="CA17" s="174">
        <v>18</v>
      </c>
      <c r="CB17" s="175">
        <v>13.138686131386862</v>
      </c>
      <c r="CC17" s="131">
        <v>119</v>
      </c>
      <c r="CD17" s="131"/>
      <c r="CE17" s="173">
        <v>168</v>
      </c>
      <c r="CF17" s="131">
        <v>28</v>
      </c>
      <c r="CG17" s="175">
        <v>16.666666666666664</v>
      </c>
      <c r="CH17" s="131">
        <v>140</v>
      </c>
      <c r="CI17" s="131"/>
      <c r="CJ17" s="173">
        <v>131</v>
      </c>
      <c r="CK17" s="131">
        <v>23</v>
      </c>
      <c r="CL17" s="175">
        <f t="shared" si="12"/>
        <v>17.557251908396946</v>
      </c>
      <c r="CM17" s="132">
        <f t="shared" si="13"/>
        <v>108</v>
      </c>
      <c r="CN17" s="132"/>
      <c r="CO17" s="132">
        <f t="shared" si="14"/>
        <v>3435</v>
      </c>
      <c r="CP17" s="132">
        <f t="shared" si="15"/>
        <v>699</v>
      </c>
      <c r="CQ17" s="133">
        <f t="shared" si="16"/>
        <v>20.349344978165938</v>
      </c>
    </row>
    <row r="18" spans="1:95" x14ac:dyDescent="0.25">
      <c r="A18" s="172" t="s">
        <v>27</v>
      </c>
      <c r="B18" s="128">
        <v>460</v>
      </c>
      <c r="C18" s="173">
        <v>117</v>
      </c>
      <c r="D18" s="173">
        <v>18</v>
      </c>
      <c r="E18" s="174">
        <v>15.384615384615385</v>
      </c>
      <c r="F18" s="132">
        <v>99</v>
      </c>
      <c r="G18" s="131"/>
      <c r="H18" s="173">
        <v>55</v>
      </c>
      <c r="I18" s="173">
        <v>12</v>
      </c>
      <c r="J18" s="174">
        <v>21.818181818181817</v>
      </c>
      <c r="K18" s="132">
        <v>43</v>
      </c>
      <c r="L18" s="131"/>
      <c r="M18" s="173">
        <v>73</v>
      </c>
      <c r="N18" s="173">
        <v>11</v>
      </c>
      <c r="O18" s="174">
        <v>15.068493150684931</v>
      </c>
      <c r="P18" s="132">
        <v>62</v>
      </c>
      <c r="Q18" s="131"/>
      <c r="R18" s="173">
        <v>7</v>
      </c>
      <c r="S18" s="173">
        <v>0</v>
      </c>
      <c r="T18" s="174">
        <f t="shared" si="0"/>
        <v>0</v>
      </c>
      <c r="U18" s="132">
        <f t="shared" si="1"/>
        <v>7</v>
      </c>
      <c r="V18" s="173"/>
      <c r="W18" s="173">
        <v>316</v>
      </c>
      <c r="X18" s="173">
        <v>50</v>
      </c>
      <c r="Y18" s="174">
        <v>16.088328075709779</v>
      </c>
      <c r="Z18" s="132">
        <f t="shared" si="2"/>
        <v>266</v>
      </c>
      <c r="AA18" s="173"/>
      <c r="AB18" s="173">
        <v>258</v>
      </c>
      <c r="AC18" s="173">
        <v>34</v>
      </c>
      <c r="AD18" s="174">
        <f t="shared" si="3"/>
        <v>13.178294573643413</v>
      </c>
      <c r="AE18" s="132">
        <f t="shared" si="4"/>
        <v>224</v>
      </c>
      <c r="AF18" s="173"/>
      <c r="AG18" s="173">
        <v>69</v>
      </c>
      <c r="AH18" s="173">
        <v>9</v>
      </c>
      <c r="AI18" s="174">
        <f t="shared" si="5"/>
        <v>13.043478260869565</v>
      </c>
      <c r="AJ18" s="132">
        <f t="shared" si="6"/>
        <v>60</v>
      </c>
      <c r="AK18" s="173"/>
      <c r="AL18" s="173">
        <v>116</v>
      </c>
      <c r="AM18" s="173">
        <v>25</v>
      </c>
      <c r="AN18" s="174">
        <v>21.551724137931032</v>
      </c>
      <c r="AO18" s="131">
        <v>91</v>
      </c>
      <c r="AP18" s="173"/>
      <c r="AQ18" s="173">
        <v>199</v>
      </c>
      <c r="AR18" s="173">
        <v>26</v>
      </c>
      <c r="AS18" s="174">
        <f t="shared" si="7"/>
        <v>13.06532663316583</v>
      </c>
      <c r="AT18" s="132">
        <f t="shared" si="8"/>
        <v>173</v>
      </c>
      <c r="AU18" s="173"/>
      <c r="AV18" s="173">
        <v>121</v>
      </c>
      <c r="AW18" s="173">
        <v>23</v>
      </c>
      <c r="AX18" s="132">
        <v>19.008264462809919</v>
      </c>
      <c r="AY18" s="131">
        <v>98</v>
      </c>
      <c r="AZ18" s="173"/>
      <c r="BA18" s="173">
        <v>39</v>
      </c>
      <c r="BB18" s="173">
        <v>7</v>
      </c>
      <c r="BC18" s="132">
        <v>17.948717948717949</v>
      </c>
      <c r="BD18" s="132">
        <f t="shared" si="9"/>
        <v>32</v>
      </c>
      <c r="BE18" s="173"/>
      <c r="BF18" s="173">
        <v>7</v>
      </c>
      <c r="BG18" s="173">
        <v>0</v>
      </c>
      <c r="BH18" s="132">
        <v>0</v>
      </c>
      <c r="BI18" s="131">
        <v>7</v>
      </c>
      <c r="BJ18" s="173"/>
      <c r="BK18" s="173">
        <v>147</v>
      </c>
      <c r="BL18" s="173">
        <v>22</v>
      </c>
      <c r="BM18" s="175">
        <f t="shared" si="10"/>
        <v>14.965986394557824</v>
      </c>
      <c r="BN18" s="132">
        <f t="shared" si="11"/>
        <v>125</v>
      </c>
      <c r="BO18" s="173"/>
      <c r="BP18" s="173">
        <v>9</v>
      </c>
      <c r="BQ18" s="174">
        <v>0</v>
      </c>
      <c r="BR18" s="175">
        <v>0</v>
      </c>
      <c r="BS18" s="131">
        <v>9</v>
      </c>
      <c r="BT18" s="173"/>
      <c r="BU18" s="173">
        <v>39</v>
      </c>
      <c r="BV18" s="173">
        <v>6</v>
      </c>
      <c r="BW18" s="175">
        <v>15.384615384615385</v>
      </c>
      <c r="BX18" s="131">
        <v>33</v>
      </c>
      <c r="BY18" s="173"/>
      <c r="BZ18" s="173">
        <v>90</v>
      </c>
      <c r="CA18" s="174">
        <v>10</v>
      </c>
      <c r="CB18" s="175">
        <v>11.111111111111111</v>
      </c>
      <c r="CC18" s="131">
        <v>80</v>
      </c>
      <c r="CD18" s="131"/>
      <c r="CE18" s="173">
        <v>125</v>
      </c>
      <c r="CF18" s="131">
        <v>24</v>
      </c>
      <c r="CG18" s="175">
        <v>19.2</v>
      </c>
      <c r="CH18" s="131">
        <v>101</v>
      </c>
      <c r="CI18" s="131"/>
      <c r="CJ18" s="173">
        <v>55</v>
      </c>
      <c r="CK18" s="131">
        <v>5</v>
      </c>
      <c r="CL18" s="175">
        <f t="shared" si="12"/>
        <v>9.0909090909090917</v>
      </c>
      <c r="CM18" s="132">
        <f t="shared" si="13"/>
        <v>50</v>
      </c>
      <c r="CN18" s="132"/>
      <c r="CO18" s="132">
        <f t="shared" si="14"/>
        <v>1842</v>
      </c>
      <c r="CP18" s="132">
        <f t="shared" si="15"/>
        <v>282</v>
      </c>
      <c r="CQ18" s="133">
        <f t="shared" si="16"/>
        <v>15.309446254071663</v>
      </c>
    </row>
    <row r="19" spans="1:95" x14ac:dyDescent="0.25">
      <c r="A19" s="172" t="s">
        <v>28</v>
      </c>
      <c r="B19" s="128">
        <v>217</v>
      </c>
      <c r="C19" s="173">
        <v>44</v>
      </c>
      <c r="D19" s="173">
        <v>3</v>
      </c>
      <c r="E19" s="174">
        <v>6.8181818181818175</v>
      </c>
      <c r="F19" s="132">
        <v>41</v>
      </c>
      <c r="G19" s="131"/>
      <c r="H19" s="173">
        <v>21</v>
      </c>
      <c r="I19" s="173"/>
      <c r="J19" s="174">
        <v>0</v>
      </c>
      <c r="K19" s="132">
        <v>21</v>
      </c>
      <c r="L19" s="131"/>
      <c r="M19" s="173">
        <v>27</v>
      </c>
      <c r="N19" s="173">
        <v>2</v>
      </c>
      <c r="O19" s="174">
        <v>7.4074074074074066</v>
      </c>
      <c r="P19" s="132">
        <v>25</v>
      </c>
      <c r="Q19" s="131"/>
      <c r="R19" s="173">
        <v>1</v>
      </c>
      <c r="S19" s="173">
        <v>0</v>
      </c>
      <c r="T19" s="174">
        <f t="shared" si="0"/>
        <v>0</v>
      </c>
      <c r="U19" s="132">
        <f t="shared" si="1"/>
        <v>1</v>
      </c>
      <c r="V19" s="173"/>
      <c r="W19" s="173">
        <v>135</v>
      </c>
      <c r="X19" s="173">
        <v>16</v>
      </c>
      <c r="Y19" s="174">
        <v>11.851851851851853</v>
      </c>
      <c r="Z19" s="132">
        <f t="shared" si="2"/>
        <v>119</v>
      </c>
      <c r="AA19" s="173"/>
      <c r="AB19" s="173">
        <v>130</v>
      </c>
      <c r="AC19" s="173">
        <v>17</v>
      </c>
      <c r="AD19" s="174">
        <f t="shared" si="3"/>
        <v>13.076923076923078</v>
      </c>
      <c r="AE19" s="132">
        <f t="shared" si="4"/>
        <v>113</v>
      </c>
      <c r="AF19" s="173"/>
      <c r="AG19" s="173">
        <v>34</v>
      </c>
      <c r="AH19" s="173">
        <v>4</v>
      </c>
      <c r="AI19" s="174">
        <f t="shared" si="5"/>
        <v>11.76470588235294</v>
      </c>
      <c r="AJ19" s="132">
        <f t="shared" si="6"/>
        <v>30</v>
      </c>
      <c r="AK19" s="173"/>
      <c r="AL19" s="173">
        <v>49</v>
      </c>
      <c r="AM19" s="173">
        <v>10</v>
      </c>
      <c r="AN19" s="174">
        <v>20.408163265306122</v>
      </c>
      <c r="AO19" s="131">
        <v>39</v>
      </c>
      <c r="AP19" s="173"/>
      <c r="AQ19" s="173">
        <v>94</v>
      </c>
      <c r="AR19" s="173">
        <v>14</v>
      </c>
      <c r="AS19" s="174">
        <f t="shared" si="7"/>
        <v>14.893617021276595</v>
      </c>
      <c r="AT19" s="132">
        <f t="shared" si="8"/>
        <v>80</v>
      </c>
      <c r="AU19" s="173"/>
      <c r="AV19" s="173">
        <v>67</v>
      </c>
      <c r="AW19" s="173">
        <v>16</v>
      </c>
      <c r="AX19" s="132">
        <v>23.880597014925371</v>
      </c>
      <c r="AY19" s="131">
        <v>51</v>
      </c>
      <c r="AZ19" s="173"/>
      <c r="BA19" s="173">
        <v>15</v>
      </c>
      <c r="BB19" s="173">
        <v>0</v>
      </c>
      <c r="BC19" s="132">
        <v>0</v>
      </c>
      <c r="BD19" s="132">
        <f t="shared" si="9"/>
        <v>15</v>
      </c>
      <c r="BE19" s="173"/>
      <c r="BF19" s="173">
        <v>4</v>
      </c>
      <c r="BG19" s="173">
        <v>1</v>
      </c>
      <c r="BH19" s="132">
        <v>25</v>
      </c>
      <c r="BI19" s="131">
        <v>3</v>
      </c>
      <c r="BJ19" s="173"/>
      <c r="BK19" s="173">
        <v>66</v>
      </c>
      <c r="BL19" s="173">
        <v>6</v>
      </c>
      <c r="BM19" s="175">
        <f t="shared" si="10"/>
        <v>9.0909090909090917</v>
      </c>
      <c r="BN19" s="132">
        <f t="shared" si="11"/>
        <v>60</v>
      </c>
      <c r="BO19" s="173"/>
      <c r="BP19" s="173">
        <v>4</v>
      </c>
      <c r="BQ19" s="174">
        <v>0</v>
      </c>
      <c r="BR19" s="175">
        <v>0</v>
      </c>
      <c r="BS19" s="131">
        <v>4</v>
      </c>
      <c r="BT19" s="173"/>
      <c r="BU19" s="173">
        <v>8</v>
      </c>
      <c r="BV19" s="173">
        <v>0</v>
      </c>
      <c r="BW19" s="175">
        <v>0</v>
      </c>
      <c r="BX19" s="131">
        <v>8</v>
      </c>
      <c r="BY19" s="173"/>
      <c r="BZ19" s="173">
        <v>51</v>
      </c>
      <c r="CA19" s="174">
        <v>5</v>
      </c>
      <c r="CB19" s="175">
        <v>9.8039215686274517</v>
      </c>
      <c r="CC19" s="131">
        <v>46</v>
      </c>
      <c r="CD19" s="131"/>
      <c r="CE19" s="173">
        <v>65</v>
      </c>
      <c r="CF19" s="131">
        <v>11</v>
      </c>
      <c r="CG19" s="175">
        <v>16.923076923076923</v>
      </c>
      <c r="CH19" s="131">
        <v>54</v>
      </c>
      <c r="CI19" s="131"/>
      <c r="CJ19" s="173">
        <v>28</v>
      </c>
      <c r="CK19" s="131">
        <v>3</v>
      </c>
      <c r="CL19" s="175">
        <f t="shared" si="12"/>
        <v>10.714285714285714</v>
      </c>
      <c r="CM19" s="132">
        <f t="shared" si="13"/>
        <v>25</v>
      </c>
      <c r="CN19" s="132"/>
      <c r="CO19" s="132">
        <f t="shared" si="14"/>
        <v>843</v>
      </c>
      <c r="CP19" s="132">
        <f t="shared" si="15"/>
        <v>108</v>
      </c>
      <c r="CQ19" s="133">
        <f t="shared" si="16"/>
        <v>12.811387900355871</v>
      </c>
    </row>
    <row r="20" spans="1:95" x14ac:dyDescent="0.25">
      <c r="A20" s="172" t="s">
        <v>29</v>
      </c>
      <c r="B20" s="128">
        <v>810</v>
      </c>
      <c r="C20" s="173">
        <v>268</v>
      </c>
      <c r="D20" s="173">
        <v>47</v>
      </c>
      <c r="E20" s="174">
        <v>17.537313432835823</v>
      </c>
      <c r="F20" s="132">
        <v>221</v>
      </c>
      <c r="G20" s="131"/>
      <c r="H20" s="173">
        <v>173</v>
      </c>
      <c r="I20" s="173">
        <v>31</v>
      </c>
      <c r="J20" s="174">
        <v>17.919075144508671</v>
      </c>
      <c r="K20" s="132">
        <v>142</v>
      </c>
      <c r="L20" s="131"/>
      <c r="M20" s="173">
        <v>160</v>
      </c>
      <c r="N20" s="173">
        <v>26</v>
      </c>
      <c r="O20" s="174">
        <v>16.25</v>
      </c>
      <c r="P20" s="132">
        <v>134</v>
      </c>
      <c r="Q20" s="131"/>
      <c r="R20" s="173">
        <v>23</v>
      </c>
      <c r="S20" s="173">
        <v>6</v>
      </c>
      <c r="T20" s="174">
        <f t="shared" si="0"/>
        <v>26.086956521739129</v>
      </c>
      <c r="U20" s="132">
        <f t="shared" si="1"/>
        <v>17</v>
      </c>
      <c r="V20" s="173"/>
      <c r="W20" s="173">
        <v>602</v>
      </c>
      <c r="X20" s="173">
        <v>95</v>
      </c>
      <c r="Y20" s="174">
        <v>15.780730897009967</v>
      </c>
      <c r="Z20" s="132">
        <f t="shared" si="2"/>
        <v>507</v>
      </c>
      <c r="AA20" s="173"/>
      <c r="AB20" s="173">
        <v>538</v>
      </c>
      <c r="AC20" s="173">
        <v>87</v>
      </c>
      <c r="AD20" s="174">
        <f t="shared" si="3"/>
        <v>16.171003717472118</v>
      </c>
      <c r="AE20" s="132">
        <f t="shared" si="4"/>
        <v>451</v>
      </c>
      <c r="AF20" s="173"/>
      <c r="AG20" s="173">
        <v>161</v>
      </c>
      <c r="AH20" s="173">
        <v>37</v>
      </c>
      <c r="AI20" s="174">
        <f t="shared" si="5"/>
        <v>22.981366459627328</v>
      </c>
      <c r="AJ20" s="132">
        <f t="shared" si="6"/>
        <v>124</v>
      </c>
      <c r="AK20" s="173"/>
      <c r="AL20" s="173">
        <v>221</v>
      </c>
      <c r="AM20" s="173">
        <v>51</v>
      </c>
      <c r="AN20" s="174">
        <v>23.076923076923077</v>
      </c>
      <c r="AO20" s="131">
        <v>170</v>
      </c>
      <c r="AP20" s="173"/>
      <c r="AQ20" s="173">
        <v>395</v>
      </c>
      <c r="AR20" s="173">
        <v>49</v>
      </c>
      <c r="AS20" s="174">
        <f t="shared" si="7"/>
        <v>12.405063291139239</v>
      </c>
      <c r="AT20" s="132">
        <f t="shared" si="8"/>
        <v>346</v>
      </c>
      <c r="AU20" s="173"/>
      <c r="AV20" s="173">
        <v>297</v>
      </c>
      <c r="AW20" s="173">
        <v>56</v>
      </c>
      <c r="AX20" s="132">
        <v>18.855218855218855</v>
      </c>
      <c r="AY20" s="131">
        <v>241</v>
      </c>
      <c r="AZ20" s="173"/>
      <c r="BA20" s="173">
        <v>91</v>
      </c>
      <c r="BB20" s="173">
        <v>18</v>
      </c>
      <c r="BC20" s="132">
        <v>19.780219780219781</v>
      </c>
      <c r="BD20" s="132">
        <f t="shared" si="9"/>
        <v>73</v>
      </c>
      <c r="BE20" s="173"/>
      <c r="BF20" s="173">
        <v>28</v>
      </c>
      <c r="BG20" s="173">
        <v>5</v>
      </c>
      <c r="BH20" s="132">
        <v>17.857142857142858</v>
      </c>
      <c r="BI20" s="131">
        <v>23</v>
      </c>
      <c r="BJ20" s="173"/>
      <c r="BK20" s="173">
        <v>312</v>
      </c>
      <c r="BL20" s="173">
        <v>48</v>
      </c>
      <c r="BM20" s="175">
        <f t="shared" si="10"/>
        <v>15.384615384615385</v>
      </c>
      <c r="BN20" s="132">
        <f t="shared" si="11"/>
        <v>264</v>
      </c>
      <c r="BO20" s="173"/>
      <c r="BP20" s="173">
        <v>33</v>
      </c>
      <c r="BQ20" s="174">
        <v>3</v>
      </c>
      <c r="BR20" s="175">
        <v>9.0909090909090917</v>
      </c>
      <c r="BS20" s="131">
        <v>30</v>
      </c>
      <c r="BT20" s="173"/>
      <c r="BU20" s="173">
        <v>79</v>
      </c>
      <c r="BV20" s="173">
        <v>13</v>
      </c>
      <c r="BW20" s="175">
        <v>16.455696202531644</v>
      </c>
      <c r="BX20" s="131">
        <v>66</v>
      </c>
      <c r="BY20" s="173"/>
      <c r="BZ20" s="173">
        <v>175</v>
      </c>
      <c r="CA20" s="174">
        <v>29</v>
      </c>
      <c r="CB20" s="175">
        <v>16.571428571428569</v>
      </c>
      <c r="CC20" s="131">
        <v>146</v>
      </c>
      <c r="CD20" s="131"/>
      <c r="CE20" s="173">
        <v>284</v>
      </c>
      <c r="CF20" s="131">
        <v>49</v>
      </c>
      <c r="CG20" s="175">
        <v>17.253521126760564</v>
      </c>
      <c r="CH20" s="131">
        <v>235</v>
      </c>
      <c r="CI20" s="131"/>
      <c r="CJ20" s="173">
        <v>115</v>
      </c>
      <c r="CK20" s="131">
        <v>11</v>
      </c>
      <c r="CL20" s="175">
        <f t="shared" si="12"/>
        <v>9.5652173913043477</v>
      </c>
      <c r="CM20" s="132">
        <f t="shared" si="13"/>
        <v>104</v>
      </c>
      <c r="CN20" s="132"/>
      <c r="CO20" s="132">
        <f t="shared" si="14"/>
        <v>3955</v>
      </c>
      <c r="CP20" s="132">
        <f t="shared" si="15"/>
        <v>661</v>
      </c>
      <c r="CQ20" s="133">
        <f t="shared" si="16"/>
        <v>16.713021491782555</v>
      </c>
    </row>
    <row r="21" spans="1:95" x14ac:dyDescent="0.25">
      <c r="A21" s="172" t="s">
        <v>30</v>
      </c>
      <c r="B21" s="128">
        <v>489</v>
      </c>
      <c r="C21" s="173">
        <v>160</v>
      </c>
      <c r="D21" s="173">
        <v>30</v>
      </c>
      <c r="E21" s="174">
        <v>18.75</v>
      </c>
      <c r="F21" s="132">
        <v>130</v>
      </c>
      <c r="G21" s="131"/>
      <c r="H21" s="173">
        <v>130</v>
      </c>
      <c r="I21" s="173">
        <v>27</v>
      </c>
      <c r="J21" s="174">
        <v>20.76923076923077</v>
      </c>
      <c r="K21" s="132">
        <v>103</v>
      </c>
      <c r="L21" s="131"/>
      <c r="M21" s="173">
        <v>102</v>
      </c>
      <c r="N21" s="173">
        <v>20</v>
      </c>
      <c r="O21" s="174">
        <v>19.607843137254903</v>
      </c>
      <c r="P21" s="132">
        <v>82</v>
      </c>
      <c r="Q21" s="131"/>
      <c r="R21" s="173">
        <v>19</v>
      </c>
      <c r="S21" s="173">
        <v>9</v>
      </c>
      <c r="T21" s="174">
        <f t="shared" si="0"/>
        <v>47.368421052631575</v>
      </c>
      <c r="U21" s="132">
        <f t="shared" si="1"/>
        <v>10</v>
      </c>
      <c r="V21" s="173"/>
      <c r="W21" s="173">
        <v>340</v>
      </c>
      <c r="X21" s="173">
        <v>57</v>
      </c>
      <c r="Y21" s="174">
        <v>16.764705882352938</v>
      </c>
      <c r="Z21" s="132">
        <f t="shared" si="2"/>
        <v>283</v>
      </c>
      <c r="AA21" s="173"/>
      <c r="AB21" s="173">
        <v>292</v>
      </c>
      <c r="AC21" s="173">
        <v>49</v>
      </c>
      <c r="AD21" s="174">
        <f t="shared" si="3"/>
        <v>16.780821917808218</v>
      </c>
      <c r="AE21" s="132">
        <f t="shared" si="4"/>
        <v>243</v>
      </c>
      <c r="AF21" s="173"/>
      <c r="AG21" s="173">
        <v>76</v>
      </c>
      <c r="AH21" s="173">
        <v>20</v>
      </c>
      <c r="AI21" s="174">
        <f t="shared" si="5"/>
        <v>26.315789473684209</v>
      </c>
      <c r="AJ21" s="132">
        <f t="shared" si="6"/>
        <v>56</v>
      </c>
      <c r="AK21" s="173"/>
      <c r="AL21" s="173">
        <v>104</v>
      </c>
      <c r="AM21" s="173">
        <v>22</v>
      </c>
      <c r="AN21" s="174">
        <v>21.153846153846153</v>
      </c>
      <c r="AO21" s="131">
        <v>82</v>
      </c>
      <c r="AP21" s="173"/>
      <c r="AQ21" s="173">
        <v>220</v>
      </c>
      <c r="AR21" s="173">
        <v>33</v>
      </c>
      <c r="AS21" s="174">
        <f t="shared" si="7"/>
        <v>15</v>
      </c>
      <c r="AT21" s="132">
        <f t="shared" si="8"/>
        <v>187</v>
      </c>
      <c r="AU21" s="173"/>
      <c r="AV21" s="173">
        <v>139</v>
      </c>
      <c r="AW21" s="173">
        <v>26</v>
      </c>
      <c r="AX21" s="132">
        <v>18.705035971223023</v>
      </c>
      <c r="AY21" s="131">
        <v>113</v>
      </c>
      <c r="AZ21" s="173"/>
      <c r="BA21" s="173">
        <v>83</v>
      </c>
      <c r="BB21" s="173">
        <v>18</v>
      </c>
      <c r="BC21" s="132">
        <v>21.686746987951807</v>
      </c>
      <c r="BD21" s="132">
        <f t="shared" si="9"/>
        <v>65</v>
      </c>
      <c r="BE21" s="173"/>
      <c r="BF21" s="173">
        <v>19</v>
      </c>
      <c r="BG21" s="173">
        <v>5</v>
      </c>
      <c r="BH21" s="132">
        <v>26.315789473684209</v>
      </c>
      <c r="BI21" s="131">
        <v>14</v>
      </c>
      <c r="BJ21" s="173"/>
      <c r="BK21" s="173">
        <v>156</v>
      </c>
      <c r="BL21" s="173">
        <v>29</v>
      </c>
      <c r="BM21" s="175">
        <f t="shared" si="10"/>
        <v>18.589743589743591</v>
      </c>
      <c r="BN21" s="132">
        <f t="shared" si="11"/>
        <v>127</v>
      </c>
      <c r="BO21" s="173"/>
      <c r="BP21" s="173">
        <v>19</v>
      </c>
      <c r="BQ21" s="174">
        <v>4</v>
      </c>
      <c r="BR21" s="175">
        <v>21.052631578947366</v>
      </c>
      <c r="BS21" s="131">
        <v>15</v>
      </c>
      <c r="BT21" s="173"/>
      <c r="BU21" s="173">
        <v>61</v>
      </c>
      <c r="BV21" s="173">
        <v>16</v>
      </c>
      <c r="BW21" s="175">
        <v>26.229508196721312</v>
      </c>
      <c r="BX21" s="131">
        <v>45</v>
      </c>
      <c r="BY21" s="173"/>
      <c r="BZ21" s="173">
        <v>111</v>
      </c>
      <c r="CA21" s="174">
        <v>26</v>
      </c>
      <c r="CB21" s="175">
        <v>23.423423423423422</v>
      </c>
      <c r="CC21" s="131">
        <v>85</v>
      </c>
      <c r="CD21" s="131"/>
      <c r="CE21" s="173">
        <v>122</v>
      </c>
      <c r="CF21" s="131">
        <v>30</v>
      </c>
      <c r="CG21" s="175">
        <v>24.590163934426229</v>
      </c>
      <c r="CH21" s="131">
        <v>92</v>
      </c>
      <c r="CI21" s="131"/>
      <c r="CJ21" s="173">
        <v>46</v>
      </c>
      <c r="CK21" s="131">
        <v>3</v>
      </c>
      <c r="CL21" s="175">
        <f t="shared" si="12"/>
        <v>6.5217391304347823</v>
      </c>
      <c r="CM21" s="132">
        <f t="shared" si="13"/>
        <v>43</v>
      </c>
      <c r="CN21" s="132"/>
      <c r="CO21" s="132">
        <f t="shared" si="14"/>
        <v>2199</v>
      </c>
      <c r="CP21" s="132">
        <f t="shared" si="15"/>
        <v>424</v>
      </c>
      <c r="CQ21" s="133">
        <f t="shared" si="16"/>
        <v>19.281491587085039</v>
      </c>
    </row>
    <row r="22" spans="1:95" x14ac:dyDescent="0.25">
      <c r="A22" s="172" t="s">
        <v>31</v>
      </c>
      <c r="B22" s="128">
        <v>210</v>
      </c>
      <c r="C22" s="173">
        <v>59</v>
      </c>
      <c r="D22" s="173">
        <v>11</v>
      </c>
      <c r="E22" s="174">
        <v>18.64406779661017</v>
      </c>
      <c r="F22" s="132">
        <v>48</v>
      </c>
      <c r="G22" s="131"/>
      <c r="H22" s="173">
        <v>33</v>
      </c>
      <c r="I22" s="173">
        <v>5</v>
      </c>
      <c r="J22" s="174">
        <v>15.151515151515152</v>
      </c>
      <c r="K22" s="132">
        <v>28</v>
      </c>
      <c r="L22" s="131"/>
      <c r="M22" s="173">
        <v>37</v>
      </c>
      <c r="N22" s="173">
        <v>4</v>
      </c>
      <c r="O22" s="174">
        <v>10.810810810810811</v>
      </c>
      <c r="P22" s="132">
        <v>33</v>
      </c>
      <c r="Q22" s="131"/>
      <c r="R22" s="173">
        <v>5</v>
      </c>
      <c r="S22" s="173">
        <v>0</v>
      </c>
      <c r="T22" s="174">
        <f t="shared" si="0"/>
        <v>0</v>
      </c>
      <c r="U22" s="132">
        <f t="shared" si="1"/>
        <v>5</v>
      </c>
      <c r="V22" s="173"/>
      <c r="W22" s="173">
        <v>137</v>
      </c>
      <c r="X22" s="173">
        <v>24</v>
      </c>
      <c r="Y22" s="174">
        <v>17.518248175182482</v>
      </c>
      <c r="Z22" s="132">
        <f t="shared" si="2"/>
        <v>113</v>
      </c>
      <c r="AA22" s="173"/>
      <c r="AB22" s="173">
        <v>125</v>
      </c>
      <c r="AC22" s="173">
        <v>24</v>
      </c>
      <c r="AD22" s="174">
        <f t="shared" si="3"/>
        <v>19.2</v>
      </c>
      <c r="AE22" s="132">
        <f t="shared" si="4"/>
        <v>101</v>
      </c>
      <c r="AF22" s="173"/>
      <c r="AG22" s="173">
        <v>38</v>
      </c>
      <c r="AH22" s="173">
        <v>4</v>
      </c>
      <c r="AI22" s="174">
        <f t="shared" si="5"/>
        <v>10.526315789473683</v>
      </c>
      <c r="AJ22" s="132">
        <f t="shared" si="6"/>
        <v>34</v>
      </c>
      <c r="AK22" s="173"/>
      <c r="AL22" s="173">
        <v>62</v>
      </c>
      <c r="AM22" s="173">
        <v>12</v>
      </c>
      <c r="AN22" s="174">
        <v>19.35483870967742</v>
      </c>
      <c r="AO22" s="131">
        <v>50</v>
      </c>
      <c r="AP22" s="173"/>
      <c r="AQ22" s="173">
        <v>97</v>
      </c>
      <c r="AR22" s="173">
        <v>15</v>
      </c>
      <c r="AS22" s="174">
        <f t="shared" si="7"/>
        <v>15.463917525773196</v>
      </c>
      <c r="AT22" s="132">
        <f t="shared" si="8"/>
        <v>82</v>
      </c>
      <c r="AU22" s="173"/>
      <c r="AV22" s="173">
        <v>67</v>
      </c>
      <c r="AW22" s="173">
        <v>8</v>
      </c>
      <c r="AX22" s="132">
        <v>11.940298507462686</v>
      </c>
      <c r="AY22" s="131">
        <v>59</v>
      </c>
      <c r="AZ22" s="173"/>
      <c r="BA22" s="173">
        <v>34</v>
      </c>
      <c r="BB22" s="173">
        <v>6</v>
      </c>
      <c r="BC22" s="132">
        <v>17.647058823529413</v>
      </c>
      <c r="BD22" s="132">
        <f t="shared" si="9"/>
        <v>28</v>
      </c>
      <c r="BE22" s="173"/>
      <c r="BF22" s="173">
        <v>7</v>
      </c>
      <c r="BG22" s="173">
        <v>1</v>
      </c>
      <c r="BH22" s="132">
        <v>14.285714285714285</v>
      </c>
      <c r="BI22" s="131">
        <v>6</v>
      </c>
      <c r="BJ22" s="173"/>
      <c r="BK22" s="173">
        <v>68</v>
      </c>
      <c r="BL22" s="173">
        <v>8</v>
      </c>
      <c r="BM22" s="175">
        <f t="shared" si="10"/>
        <v>11.76470588235294</v>
      </c>
      <c r="BN22" s="132">
        <f t="shared" si="11"/>
        <v>60</v>
      </c>
      <c r="BO22" s="173"/>
      <c r="BP22" s="173">
        <v>6</v>
      </c>
      <c r="BQ22" s="174">
        <v>0</v>
      </c>
      <c r="BR22" s="175">
        <v>0</v>
      </c>
      <c r="BS22" s="131">
        <v>6</v>
      </c>
      <c r="BT22" s="173"/>
      <c r="BU22" s="173">
        <v>15</v>
      </c>
      <c r="BV22" s="173">
        <v>2</v>
      </c>
      <c r="BW22" s="175">
        <v>13.333333333333334</v>
      </c>
      <c r="BX22" s="131">
        <v>13</v>
      </c>
      <c r="BY22" s="173"/>
      <c r="BZ22" s="173">
        <v>48</v>
      </c>
      <c r="CA22" s="174">
        <v>5</v>
      </c>
      <c r="CB22" s="175">
        <v>10.416666666666668</v>
      </c>
      <c r="CC22" s="131">
        <v>43</v>
      </c>
      <c r="CD22" s="131"/>
      <c r="CE22" s="173">
        <v>60</v>
      </c>
      <c r="CF22" s="131">
        <v>10</v>
      </c>
      <c r="CG22" s="175">
        <v>16.666666666666664</v>
      </c>
      <c r="CH22" s="131">
        <v>50</v>
      </c>
      <c r="CI22" s="131"/>
      <c r="CJ22" s="173">
        <v>19</v>
      </c>
      <c r="CK22" s="131">
        <v>1</v>
      </c>
      <c r="CL22" s="175">
        <f t="shared" si="12"/>
        <v>5.2631578947368416</v>
      </c>
      <c r="CM22" s="132">
        <f t="shared" si="13"/>
        <v>18</v>
      </c>
      <c r="CN22" s="132"/>
      <c r="CO22" s="132">
        <f t="shared" si="14"/>
        <v>917</v>
      </c>
      <c r="CP22" s="132">
        <f t="shared" si="15"/>
        <v>140</v>
      </c>
      <c r="CQ22" s="133">
        <f t="shared" si="16"/>
        <v>15.267175572519085</v>
      </c>
    </row>
    <row r="23" spans="1:95" x14ac:dyDescent="0.25">
      <c r="A23" s="172" t="s">
        <v>32</v>
      </c>
      <c r="B23" s="128">
        <v>560</v>
      </c>
      <c r="C23" s="173">
        <v>166</v>
      </c>
      <c r="D23" s="173">
        <v>24</v>
      </c>
      <c r="E23" s="174">
        <v>14.457831325301203</v>
      </c>
      <c r="F23" s="132">
        <v>142</v>
      </c>
      <c r="G23" s="131"/>
      <c r="H23" s="173">
        <v>68</v>
      </c>
      <c r="I23" s="173">
        <v>2</v>
      </c>
      <c r="J23" s="174">
        <v>2.9411764705882351</v>
      </c>
      <c r="K23" s="132">
        <v>66</v>
      </c>
      <c r="L23" s="131"/>
      <c r="M23" s="173">
        <v>81</v>
      </c>
      <c r="N23" s="173">
        <v>8</v>
      </c>
      <c r="O23" s="174">
        <v>9.8765432098765427</v>
      </c>
      <c r="P23" s="132">
        <v>73</v>
      </c>
      <c r="Q23" s="131"/>
      <c r="R23" s="173">
        <v>7</v>
      </c>
      <c r="S23" s="173">
        <v>1</v>
      </c>
      <c r="T23" s="174">
        <f t="shared" si="0"/>
        <v>14.285714285714285</v>
      </c>
      <c r="U23" s="132">
        <f t="shared" si="1"/>
        <v>6</v>
      </c>
      <c r="V23" s="173"/>
      <c r="W23" s="173">
        <v>387</v>
      </c>
      <c r="X23" s="173">
        <v>39</v>
      </c>
      <c r="Y23" s="174">
        <v>10.077519379844961</v>
      </c>
      <c r="Z23" s="132">
        <f t="shared" si="2"/>
        <v>348</v>
      </c>
      <c r="AA23" s="173"/>
      <c r="AB23" s="173">
        <v>338</v>
      </c>
      <c r="AC23" s="173">
        <v>44</v>
      </c>
      <c r="AD23" s="174">
        <f t="shared" si="3"/>
        <v>13.017751479289942</v>
      </c>
      <c r="AE23" s="132">
        <f t="shared" si="4"/>
        <v>294</v>
      </c>
      <c r="AF23" s="173"/>
      <c r="AG23" s="173">
        <v>106</v>
      </c>
      <c r="AH23" s="173">
        <v>11</v>
      </c>
      <c r="AI23" s="174">
        <f t="shared" si="5"/>
        <v>10.377358490566039</v>
      </c>
      <c r="AJ23" s="132">
        <f t="shared" si="6"/>
        <v>95</v>
      </c>
      <c r="AK23" s="173"/>
      <c r="AL23" s="173">
        <v>170</v>
      </c>
      <c r="AM23" s="173">
        <v>36</v>
      </c>
      <c r="AN23" s="174">
        <v>21.176470588235293</v>
      </c>
      <c r="AO23" s="131">
        <v>134</v>
      </c>
      <c r="AP23" s="173"/>
      <c r="AQ23" s="173">
        <v>218</v>
      </c>
      <c r="AR23" s="173">
        <v>19</v>
      </c>
      <c r="AS23" s="174">
        <f t="shared" si="7"/>
        <v>8.7155963302752291</v>
      </c>
      <c r="AT23" s="132">
        <f t="shared" si="8"/>
        <v>199</v>
      </c>
      <c r="AU23" s="173"/>
      <c r="AV23" s="173">
        <v>204</v>
      </c>
      <c r="AW23" s="173">
        <v>47</v>
      </c>
      <c r="AX23" s="132">
        <v>23.03921568627451</v>
      </c>
      <c r="AY23" s="131">
        <v>157</v>
      </c>
      <c r="AZ23" s="173"/>
      <c r="BA23" s="173">
        <v>59</v>
      </c>
      <c r="BB23" s="173">
        <v>13</v>
      </c>
      <c r="BC23" s="132">
        <v>22.033898305084744</v>
      </c>
      <c r="BD23" s="132">
        <f t="shared" si="9"/>
        <v>46</v>
      </c>
      <c r="BE23" s="173"/>
      <c r="BF23" s="173">
        <v>18</v>
      </c>
      <c r="BG23" s="173">
        <v>1</v>
      </c>
      <c r="BH23" s="132">
        <v>5.5555555555555554</v>
      </c>
      <c r="BI23" s="131">
        <v>17</v>
      </c>
      <c r="BJ23" s="173"/>
      <c r="BK23" s="173">
        <v>173</v>
      </c>
      <c r="BL23" s="173">
        <v>17</v>
      </c>
      <c r="BM23" s="175">
        <f t="shared" si="10"/>
        <v>9.8265895953757223</v>
      </c>
      <c r="BN23" s="132">
        <f t="shared" si="11"/>
        <v>156</v>
      </c>
      <c r="BO23" s="173"/>
      <c r="BP23" s="173">
        <v>6</v>
      </c>
      <c r="BQ23" s="174">
        <v>1</v>
      </c>
      <c r="BR23" s="175">
        <v>16.666666666666664</v>
      </c>
      <c r="BS23" s="131">
        <v>5</v>
      </c>
      <c r="BT23" s="173"/>
      <c r="BU23" s="173">
        <v>54</v>
      </c>
      <c r="BV23" s="173">
        <v>7</v>
      </c>
      <c r="BW23" s="175">
        <v>12.962962962962962</v>
      </c>
      <c r="BX23" s="131">
        <v>47</v>
      </c>
      <c r="BY23" s="173"/>
      <c r="BZ23" s="173">
        <v>104</v>
      </c>
      <c r="CA23" s="174">
        <v>7</v>
      </c>
      <c r="CB23" s="175">
        <v>6.7307692307692308</v>
      </c>
      <c r="CC23" s="131">
        <v>97</v>
      </c>
      <c r="CD23" s="131"/>
      <c r="CE23" s="173">
        <v>176</v>
      </c>
      <c r="CF23" s="131">
        <v>21</v>
      </c>
      <c r="CG23" s="175">
        <v>11.931818181818182</v>
      </c>
      <c r="CH23" s="131">
        <v>155</v>
      </c>
      <c r="CI23" s="131"/>
      <c r="CJ23" s="173">
        <v>89</v>
      </c>
      <c r="CK23" s="131">
        <v>6</v>
      </c>
      <c r="CL23" s="175">
        <f t="shared" si="12"/>
        <v>6.7415730337078648</v>
      </c>
      <c r="CM23" s="132">
        <f t="shared" si="13"/>
        <v>83</v>
      </c>
      <c r="CN23" s="132"/>
      <c r="CO23" s="132">
        <f t="shared" si="14"/>
        <v>2424</v>
      </c>
      <c r="CP23" s="132">
        <f t="shared" si="15"/>
        <v>304</v>
      </c>
      <c r="CQ23" s="133">
        <f t="shared" si="16"/>
        <v>12.541254125412541</v>
      </c>
    </row>
    <row r="24" spans="1:95" x14ac:dyDescent="0.25">
      <c r="A24" s="172" t="s">
        <v>33</v>
      </c>
      <c r="B24" s="128">
        <v>783</v>
      </c>
      <c r="C24" s="173">
        <v>245</v>
      </c>
      <c r="D24" s="173">
        <v>29</v>
      </c>
      <c r="E24" s="174">
        <v>11.836734693877551</v>
      </c>
      <c r="F24" s="132">
        <v>216</v>
      </c>
      <c r="G24" s="131"/>
      <c r="H24" s="173">
        <v>162</v>
      </c>
      <c r="I24" s="173">
        <v>16</v>
      </c>
      <c r="J24" s="174">
        <v>9.8765432098765427</v>
      </c>
      <c r="K24" s="132">
        <v>146</v>
      </c>
      <c r="L24" s="131"/>
      <c r="M24" s="173">
        <v>126</v>
      </c>
      <c r="N24" s="173">
        <v>11</v>
      </c>
      <c r="O24" s="174">
        <v>8.7301587301587293</v>
      </c>
      <c r="P24" s="132">
        <v>115</v>
      </c>
      <c r="Q24" s="131"/>
      <c r="R24" s="173">
        <v>22</v>
      </c>
      <c r="S24" s="173">
        <v>4</v>
      </c>
      <c r="T24" s="174">
        <f t="shared" si="0"/>
        <v>18.181818181818183</v>
      </c>
      <c r="U24" s="132">
        <f t="shared" si="1"/>
        <v>18</v>
      </c>
      <c r="V24" s="173"/>
      <c r="W24" s="173">
        <v>528</v>
      </c>
      <c r="X24" s="173">
        <v>55</v>
      </c>
      <c r="Y24" s="174">
        <v>10.416666666666668</v>
      </c>
      <c r="Z24" s="132">
        <f t="shared" si="2"/>
        <v>473</v>
      </c>
      <c r="AA24" s="173"/>
      <c r="AB24" s="173">
        <v>472</v>
      </c>
      <c r="AC24" s="173">
        <v>45</v>
      </c>
      <c r="AD24" s="174">
        <f t="shared" si="3"/>
        <v>9.5338983050847457</v>
      </c>
      <c r="AE24" s="132">
        <f t="shared" si="4"/>
        <v>427</v>
      </c>
      <c r="AF24" s="173"/>
      <c r="AG24" s="173">
        <v>126</v>
      </c>
      <c r="AH24" s="173">
        <v>13</v>
      </c>
      <c r="AI24" s="174">
        <f t="shared" si="5"/>
        <v>10.317460317460316</v>
      </c>
      <c r="AJ24" s="132">
        <f t="shared" si="6"/>
        <v>113</v>
      </c>
      <c r="AK24" s="173"/>
      <c r="AL24" s="173">
        <v>155</v>
      </c>
      <c r="AM24" s="173">
        <v>29</v>
      </c>
      <c r="AN24" s="174">
        <v>18.70967741935484</v>
      </c>
      <c r="AO24" s="131">
        <v>126</v>
      </c>
      <c r="AP24" s="173"/>
      <c r="AQ24" s="173">
        <v>310</v>
      </c>
      <c r="AR24" s="173">
        <v>30</v>
      </c>
      <c r="AS24" s="174">
        <f t="shared" si="7"/>
        <v>9.67741935483871</v>
      </c>
      <c r="AT24" s="132">
        <f t="shared" si="8"/>
        <v>280</v>
      </c>
      <c r="AU24" s="173"/>
      <c r="AV24" s="173">
        <v>187</v>
      </c>
      <c r="AW24" s="173">
        <v>35</v>
      </c>
      <c r="AX24" s="132">
        <v>18.71657754010695</v>
      </c>
      <c r="AY24" s="131">
        <v>152</v>
      </c>
      <c r="AZ24" s="173"/>
      <c r="BA24" s="173">
        <v>79</v>
      </c>
      <c r="BB24" s="173">
        <v>10</v>
      </c>
      <c r="BC24" s="132">
        <v>12.658227848101266</v>
      </c>
      <c r="BD24" s="132">
        <f t="shared" si="9"/>
        <v>69</v>
      </c>
      <c r="BE24" s="173"/>
      <c r="BF24" s="173">
        <v>28</v>
      </c>
      <c r="BG24" s="173">
        <v>5</v>
      </c>
      <c r="BH24" s="132">
        <v>17.857142857142858</v>
      </c>
      <c r="BI24" s="131">
        <v>23</v>
      </c>
      <c r="BJ24" s="173"/>
      <c r="BK24" s="173">
        <v>233</v>
      </c>
      <c r="BL24" s="173">
        <v>31</v>
      </c>
      <c r="BM24" s="175">
        <f t="shared" si="10"/>
        <v>13.304721030042918</v>
      </c>
      <c r="BN24" s="132">
        <f t="shared" si="11"/>
        <v>202</v>
      </c>
      <c r="BO24" s="173"/>
      <c r="BP24" s="173">
        <v>28</v>
      </c>
      <c r="BQ24" s="174">
        <v>5</v>
      </c>
      <c r="BR24" s="175">
        <v>17.857142857142858</v>
      </c>
      <c r="BS24" s="131">
        <v>23</v>
      </c>
      <c r="BT24" s="173"/>
      <c r="BU24" s="173">
        <v>95</v>
      </c>
      <c r="BV24" s="173">
        <v>21</v>
      </c>
      <c r="BW24" s="175">
        <v>22.105263157894736</v>
      </c>
      <c r="BX24" s="131">
        <v>74</v>
      </c>
      <c r="BY24" s="173"/>
      <c r="BZ24" s="173">
        <v>129</v>
      </c>
      <c r="CA24" s="174">
        <v>13</v>
      </c>
      <c r="CB24" s="175">
        <v>10.077519379844961</v>
      </c>
      <c r="CC24" s="131">
        <v>116</v>
      </c>
      <c r="CD24" s="131"/>
      <c r="CE24" s="173">
        <v>182</v>
      </c>
      <c r="CF24" s="131">
        <v>27</v>
      </c>
      <c r="CG24" s="175">
        <v>14.835164835164836</v>
      </c>
      <c r="CH24" s="131">
        <v>155</v>
      </c>
      <c r="CI24" s="131"/>
      <c r="CJ24" s="173">
        <v>122</v>
      </c>
      <c r="CK24" s="131">
        <v>11</v>
      </c>
      <c r="CL24" s="175">
        <f t="shared" si="12"/>
        <v>9.0163934426229506</v>
      </c>
      <c r="CM24" s="132">
        <f t="shared" si="13"/>
        <v>111</v>
      </c>
      <c r="CN24" s="132"/>
      <c r="CO24" s="132">
        <f t="shared" si="14"/>
        <v>3229</v>
      </c>
      <c r="CP24" s="132">
        <f t="shared" si="15"/>
        <v>390</v>
      </c>
      <c r="CQ24" s="133">
        <f t="shared" si="16"/>
        <v>12.078042737689687</v>
      </c>
    </row>
    <row r="25" spans="1:95" x14ac:dyDescent="0.25">
      <c r="A25" s="172" t="s">
        <v>34</v>
      </c>
      <c r="B25" s="128">
        <v>581</v>
      </c>
      <c r="C25" s="173">
        <v>148</v>
      </c>
      <c r="D25" s="173">
        <v>28</v>
      </c>
      <c r="E25" s="174">
        <v>18.918918918918919</v>
      </c>
      <c r="F25" s="132">
        <v>120</v>
      </c>
      <c r="G25" s="131"/>
      <c r="H25" s="173">
        <v>154</v>
      </c>
      <c r="I25" s="173">
        <v>28</v>
      </c>
      <c r="J25" s="174">
        <v>18.181818181818183</v>
      </c>
      <c r="K25" s="132">
        <v>126</v>
      </c>
      <c r="L25" s="131"/>
      <c r="M25" s="173">
        <v>92</v>
      </c>
      <c r="N25" s="173">
        <v>20</v>
      </c>
      <c r="O25" s="174">
        <v>21.739130434782609</v>
      </c>
      <c r="P25" s="132">
        <v>72</v>
      </c>
      <c r="Q25" s="131"/>
      <c r="R25" s="173">
        <v>6</v>
      </c>
      <c r="S25" s="173">
        <v>1</v>
      </c>
      <c r="T25" s="174">
        <f t="shared" si="0"/>
        <v>16.666666666666664</v>
      </c>
      <c r="U25" s="132">
        <f t="shared" si="1"/>
        <v>5</v>
      </c>
      <c r="V25" s="173"/>
      <c r="W25" s="173">
        <v>390</v>
      </c>
      <c r="X25" s="173">
        <v>103</v>
      </c>
      <c r="Y25" s="174">
        <v>26.410256410256412</v>
      </c>
      <c r="Z25" s="132">
        <f t="shared" si="2"/>
        <v>287</v>
      </c>
      <c r="AA25" s="173"/>
      <c r="AB25" s="173">
        <v>319</v>
      </c>
      <c r="AC25" s="173">
        <v>65</v>
      </c>
      <c r="AD25" s="174">
        <f t="shared" si="3"/>
        <v>20.376175548589341</v>
      </c>
      <c r="AE25" s="132">
        <f t="shared" si="4"/>
        <v>254</v>
      </c>
      <c r="AF25" s="173"/>
      <c r="AG25" s="173">
        <v>133</v>
      </c>
      <c r="AH25" s="173">
        <v>22</v>
      </c>
      <c r="AI25" s="174">
        <f t="shared" si="5"/>
        <v>16.541353383458645</v>
      </c>
      <c r="AJ25" s="132">
        <f t="shared" si="6"/>
        <v>111</v>
      </c>
      <c r="AK25" s="173"/>
      <c r="AL25" s="173">
        <v>151</v>
      </c>
      <c r="AM25" s="173">
        <v>43</v>
      </c>
      <c r="AN25" s="174">
        <v>28.476821192052981</v>
      </c>
      <c r="AO25" s="131">
        <v>108</v>
      </c>
      <c r="AP25" s="173"/>
      <c r="AQ25" s="173">
        <v>305</v>
      </c>
      <c r="AR25" s="173">
        <v>52</v>
      </c>
      <c r="AS25" s="174">
        <f t="shared" si="7"/>
        <v>17.04918032786885</v>
      </c>
      <c r="AT25" s="132">
        <f t="shared" si="8"/>
        <v>253</v>
      </c>
      <c r="AU25" s="173"/>
      <c r="AV25" s="173">
        <v>146</v>
      </c>
      <c r="AW25" s="173">
        <v>37</v>
      </c>
      <c r="AX25" s="132">
        <v>25.342465753424658</v>
      </c>
      <c r="AY25" s="131">
        <v>109</v>
      </c>
      <c r="AZ25" s="173"/>
      <c r="BA25" s="173">
        <v>96</v>
      </c>
      <c r="BB25" s="173">
        <v>33</v>
      </c>
      <c r="BC25" s="132">
        <v>34.375</v>
      </c>
      <c r="BD25" s="132">
        <f t="shared" si="9"/>
        <v>63</v>
      </c>
      <c r="BE25" s="173"/>
      <c r="BF25" s="173">
        <v>16</v>
      </c>
      <c r="BG25" s="173">
        <v>1</v>
      </c>
      <c r="BH25" s="132">
        <v>6.25</v>
      </c>
      <c r="BI25" s="131">
        <v>15</v>
      </c>
      <c r="BJ25" s="173"/>
      <c r="BK25" s="173">
        <v>226</v>
      </c>
      <c r="BL25" s="173">
        <v>35</v>
      </c>
      <c r="BM25" s="175">
        <f t="shared" si="10"/>
        <v>15.486725663716813</v>
      </c>
      <c r="BN25" s="132">
        <f t="shared" si="11"/>
        <v>191</v>
      </c>
      <c r="BO25" s="173"/>
      <c r="BP25" s="173">
        <v>27</v>
      </c>
      <c r="BQ25" s="174">
        <v>11</v>
      </c>
      <c r="BR25" s="175">
        <v>40.74074074074074</v>
      </c>
      <c r="BS25" s="131">
        <v>16</v>
      </c>
      <c r="BT25" s="173"/>
      <c r="BU25" s="173">
        <v>82</v>
      </c>
      <c r="BV25" s="173">
        <v>33</v>
      </c>
      <c r="BW25" s="175">
        <v>40.243902439024396</v>
      </c>
      <c r="BX25" s="131">
        <v>49</v>
      </c>
      <c r="BY25" s="173"/>
      <c r="BZ25" s="173">
        <v>151</v>
      </c>
      <c r="CA25" s="174">
        <v>24</v>
      </c>
      <c r="CB25" s="175">
        <v>15.894039735099339</v>
      </c>
      <c r="CC25" s="131">
        <v>127</v>
      </c>
      <c r="CD25" s="131"/>
      <c r="CE25" s="173">
        <v>181</v>
      </c>
      <c r="CF25" s="131">
        <v>35</v>
      </c>
      <c r="CG25" s="175">
        <v>19.337016574585636</v>
      </c>
      <c r="CH25" s="131">
        <v>146</v>
      </c>
      <c r="CI25" s="131"/>
      <c r="CJ25" s="173">
        <v>99</v>
      </c>
      <c r="CK25" s="131">
        <v>10</v>
      </c>
      <c r="CL25" s="175">
        <f t="shared" si="12"/>
        <v>10.1010101010101</v>
      </c>
      <c r="CM25" s="132">
        <f t="shared" si="13"/>
        <v>89</v>
      </c>
      <c r="CN25" s="132"/>
      <c r="CO25" s="132">
        <f t="shared" si="14"/>
        <v>2722</v>
      </c>
      <c r="CP25" s="132">
        <f t="shared" si="15"/>
        <v>581</v>
      </c>
      <c r="CQ25" s="133">
        <f t="shared" si="16"/>
        <v>21.344599559147685</v>
      </c>
    </row>
    <row r="26" spans="1:95" ht="6.75" customHeight="1" x14ac:dyDescent="0.25">
      <c r="A26" s="172"/>
      <c r="B26" s="128"/>
      <c r="C26" s="173"/>
      <c r="D26" s="173"/>
      <c r="E26" s="174"/>
      <c r="F26" s="132"/>
      <c r="G26" s="131"/>
      <c r="H26" s="173"/>
      <c r="I26" s="173"/>
      <c r="J26" s="174"/>
      <c r="K26" s="132"/>
      <c r="L26" s="131"/>
      <c r="M26" s="173"/>
      <c r="N26" s="173"/>
      <c r="O26" s="174"/>
      <c r="P26" s="132"/>
      <c r="Q26" s="131"/>
      <c r="R26" s="173"/>
      <c r="S26" s="173"/>
      <c r="T26" s="174"/>
      <c r="U26" s="132"/>
      <c r="V26" s="173"/>
      <c r="W26" s="173"/>
      <c r="X26" s="174"/>
      <c r="Y26" s="174"/>
      <c r="Z26" s="132"/>
      <c r="AA26" s="173"/>
      <c r="AB26" s="173"/>
      <c r="AC26" s="174"/>
      <c r="AD26" s="174"/>
      <c r="AE26" s="132"/>
      <c r="AF26" s="173"/>
      <c r="AG26" s="173"/>
      <c r="AH26" s="174"/>
      <c r="AI26" s="174"/>
      <c r="AJ26" s="132"/>
      <c r="AK26" s="173"/>
      <c r="AL26" s="173"/>
      <c r="AM26" s="174"/>
      <c r="AN26" s="174"/>
      <c r="AO26" s="131"/>
      <c r="AP26" s="173"/>
      <c r="AQ26" s="173"/>
      <c r="AR26" s="174"/>
      <c r="AS26" s="174"/>
      <c r="AT26" s="132"/>
      <c r="AU26" s="173"/>
      <c r="AV26" s="173"/>
      <c r="AW26" s="174"/>
      <c r="AX26" s="132"/>
      <c r="AY26" s="131"/>
      <c r="AZ26" s="173"/>
      <c r="BA26" s="173"/>
      <c r="BB26" s="174"/>
      <c r="BC26" s="132"/>
      <c r="BD26" s="132"/>
      <c r="BE26" s="173"/>
      <c r="BF26" s="173"/>
      <c r="BG26" s="174"/>
      <c r="BH26" s="132"/>
      <c r="BI26" s="131"/>
      <c r="BJ26" s="173"/>
      <c r="BK26" s="173"/>
      <c r="BL26" s="174"/>
      <c r="BM26" s="175"/>
      <c r="BN26" s="132"/>
      <c r="BO26" s="173"/>
      <c r="BP26" s="173"/>
      <c r="BQ26" s="174"/>
      <c r="BR26" s="132"/>
      <c r="BS26" s="131"/>
      <c r="BT26" s="173"/>
      <c r="BU26" s="173"/>
      <c r="BV26" s="174"/>
      <c r="BW26" s="132"/>
      <c r="BX26" s="131"/>
      <c r="BY26" s="173"/>
      <c r="BZ26" s="173"/>
      <c r="CA26" s="174"/>
      <c r="CB26" s="132"/>
      <c r="CC26" s="179"/>
      <c r="CD26" s="179"/>
      <c r="CE26" s="173"/>
      <c r="CF26" s="179"/>
      <c r="CG26" s="132"/>
      <c r="CH26" s="179"/>
      <c r="CI26" s="179"/>
      <c r="CJ26" s="173"/>
      <c r="CK26" s="179"/>
      <c r="CL26" s="175"/>
      <c r="CM26" s="132"/>
      <c r="CN26" s="132"/>
      <c r="CO26" s="132"/>
      <c r="CP26" s="132"/>
      <c r="CQ26" s="133"/>
    </row>
    <row r="27" spans="1:95" x14ac:dyDescent="0.25">
      <c r="A27" s="172" t="s">
        <v>35</v>
      </c>
      <c r="B27" s="128">
        <v>4196</v>
      </c>
      <c r="C27" s="173">
        <v>922</v>
      </c>
      <c r="D27" s="173">
        <v>216</v>
      </c>
      <c r="E27" s="174">
        <v>23.427331887201735</v>
      </c>
      <c r="F27" s="132">
        <v>706</v>
      </c>
      <c r="G27" s="131"/>
      <c r="H27" s="173">
        <v>997</v>
      </c>
      <c r="I27" s="173">
        <v>172</v>
      </c>
      <c r="J27" s="174">
        <v>17.251755265797392</v>
      </c>
      <c r="K27" s="132">
        <v>825</v>
      </c>
      <c r="L27" s="131"/>
      <c r="M27" s="173">
        <v>923</v>
      </c>
      <c r="N27" s="173">
        <v>116</v>
      </c>
      <c r="O27" s="174">
        <v>12.567713976164679</v>
      </c>
      <c r="P27" s="132">
        <v>807</v>
      </c>
      <c r="Q27" s="131"/>
      <c r="R27" s="173">
        <v>126</v>
      </c>
      <c r="S27" s="173">
        <v>35</v>
      </c>
      <c r="T27" s="174">
        <f t="shared" si="0"/>
        <v>27.777777777777779</v>
      </c>
      <c r="U27" s="132">
        <f t="shared" si="1"/>
        <v>91</v>
      </c>
      <c r="V27" s="173"/>
      <c r="W27" s="173">
        <v>2977</v>
      </c>
      <c r="X27" s="173">
        <v>613</v>
      </c>
      <c r="Y27" s="174">
        <v>20.542895442359249</v>
      </c>
      <c r="Z27" s="132">
        <f t="shared" si="2"/>
        <v>2364</v>
      </c>
      <c r="AA27" s="173"/>
      <c r="AB27" s="173">
        <v>2265</v>
      </c>
      <c r="AC27" s="173">
        <v>351</v>
      </c>
      <c r="AD27" s="174">
        <f t="shared" si="3"/>
        <v>15.496688741721854</v>
      </c>
      <c r="AE27" s="132">
        <f t="shared" si="4"/>
        <v>1914</v>
      </c>
      <c r="AF27" s="173"/>
      <c r="AG27" s="173">
        <v>901</v>
      </c>
      <c r="AH27" s="173">
        <v>129</v>
      </c>
      <c r="AI27" s="174">
        <f t="shared" si="5"/>
        <v>14.317425083240842</v>
      </c>
      <c r="AJ27" s="132">
        <f t="shared" si="6"/>
        <v>772</v>
      </c>
      <c r="AK27" s="173"/>
      <c r="AL27" s="173">
        <v>1208</v>
      </c>
      <c r="AM27" s="173">
        <v>301</v>
      </c>
      <c r="AN27" s="174">
        <v>24.917218543046356</v>
      </c>
      <c r="AO27" s="132">
        <v>907</v>
      </c>
      <c r="AP27" s="173"/>
      <c r="AQ27" s="173">
        <v>2232</v>
      </c>
      <c r="AR27" s="173">
        <v>393</v>
      </c>
      <c r="AS27" s="174">
        <f t="shared" si="7"/>
        <v>17.607526881720432</v>
      </c>
      <c r="AT27" s="132">
        <f t="shared" si="8"/>
        <v>1839</v>
      </c>
      <c r="AU27" s="173"/>
      <c r="AV27" s="173">
        <v>1224</v>
      </c>
      <c r="AW27" s="173">
        <v>223</v>
      </c>
      <c r="AX27" s="174">
        <v>18.218954248366011</v>
      </c>
      <c r="AY27" s="132">
        <v>1001</v>
      </c>
      <c r="AZ27" s="173"/>
      <c r="BA27" s="173">
        <v>836</v>
      </c>
      <c r="BB27" s="173">
        <v>221</v>
      </c>
      <c r="BC27" s="174">
        <v>26.403823178016729</v>
      </c>
      <c r="BD27" s="132">
        <f t="shared" si="9"/>
        <v>615</v>
      </c>
      <c r="BE27" s="173"/>
      <c r="BF27" s="173">
        <v>102</v>
      </c>
      <c r="BG27" s="173">
        <v>28</v>
      </c>
      <c r="BH27" s="174">
        <f>BG27/BF27*100</f>
        <v>27.450980392156865</v>
      </c>
      <c r="BI27" s="132">
        <f>BF27-BG27</f>
        <v>74</v>
      </c>
      <c r="BJ27" s="173"/>
      <c r="BK27" s="173">
        <v>1685</v>
      </c>
      <c r="BL27" s="173">
        <v>280</v>
      </c>
      <c r="BM27" s="175">
        <f t="shared" si="10"/>
        <v>16.61721068249258</v>
      </c>
      <c r="BN27" s="132">
        <f t="shared" si="11"/>
        <v>1405</v>
      </c>
      <c r="BO27" s="173"/>
      <c r="BP27" s="173">
        <v>195</v>
      </c>
      <c r="BQ27" s="173">
        <v>41</v>
      </c>
      <c r="BR27" s="174">
        <v>21.025641025641026</v>
      </c>
      <c r="BS27" s="132">
        <v>154</v>
      </c>
      <c r="BT27" s="173"/>
      <c r="BU27" s="173">
        <v>620</v>
      </c>
      <c r="BV27" s="173">
        <v>160</v>
      </c>
      <c r="BW27" s="174">
        <v>25.764895330112719</v>
      </c>
      <c r="BX27" s="132">
        <v>460</v>
      </c>
      <c r="BY27" s="173"/>
      <c r="BZ27" s="173">
        <v>1197</v>
      </c>
      <c r="CA27" s="173">
        <v>201</v>
      </c>
      <c r="CB27" s="174">
        <v>16.791979949874687</v>
      </c>
      <c r="CC27" s="132">
        <v>996</v>
      </c>
      <c r="CD27" s="132"/>
      <c r="CE27" s="173">
        <v>1477</v>
      </c>
      <c r="CF27" s="173">
        <v>275</v>
      </c>
      <c r="CG27" s="174">
        <v>18.618821936357481</v>
      </c>
      <c r="CH27" s="132">
        <v>1202</v>
      </c>
      <c r="CI27" s="132"/>
      <c r="CJ27" s="173">
        <v>772</v>
      </c>
      <c r="CK27" s="173">
        <v>79</v>
      </c>
      <c r="CL27" s="175">
        <f t="shared" si="12"/>
        <v>10.233160621761659</v>
      </c>
      <c r="CM27" s="132">
        <f t="shared" si="13"/>
        <v>693</v>
      </c>
      <c r="CN27" s="132"/>
      <c r="CO27" s="132">
        <f t="shared" si="14"/>
        <v>20659</v>
      </c>
      <c r="CP27" s="132">
        <f t="shared" si="15"/>
        <v>3834</v>
      </c>
      <c r="CQ27" s="133">
        <f t="shared" si="16"/>
        <v>18.558497507139744</v>
      </c>
    </row>
    <row r="28" spans="1:95" x14ac:dyDescent="0.25">
      <c r="A28" s="172" t="s">
        <v>36</v>
      </c>
      <c r="B28" s="128">
        <v>2513</v>
      </c>
      <c r="C28" s="173">
        <v>671</v>
      </c>
      <c r="D28" s="173">
        <v>245</v>
      </c>
      <c r="E28" s="174">
        <v>36.458333333333329</v>
      </c>
      <c r="F28" s="132">
        <v>426</v>
      </c>
      <c r="G28" s="131"/>
      <c r="H28" s="173">
        <v>788</v>
      </c>
      <c r="I28" s="173">
        <v>245</v>
      </c>
      <c r="J28" s="174">
        <v>31.091370558375637</v>
      </c>
      <c r="K28" s="132">
        <v>543</v>
      </c>
      <c r="L28" s="131"/>
      <c r="M28" s="173">
        <v>513</v>
      </c>
      <c r="N28" s="173">
        <v>138</v>
      </c>
      <c r="O28" s="174">
        <v>26.900584795321635</v>
      </c>
      <c r="P28" s="132">
        <v>375</v>
      </c>
      <c r="Q28" s="131"/>
      <c r="R28" s="173">
        <v>216</v>
      </c>
      <c r="S28" s="173">
        <v>94</v>
      </c>
      <c r="T28" s="174">
        <f t="shared" si="0"/>
        <v>43.518518518518519</v>
      </c>
      <c r="U28" s="132">
        <f t="shared" si="1"/>
        <v>122</v>
      </c>
      <c r="V28" s="173"/>
      <c r="W28" s="173">
        <v>1848</v>
      </c>
      <c r="X28" s="173">
        <v>730</v>
      </c>
      <c r="Y28" s="174">
        <v>39.480800432666307</v>
      </c>
      <c r="Z28" s="132">
        <f t="shared" si="2"/>
        <v>1118</v>
      </c>
      <c r="AA28" s="173"/>
      <c r="AB28" s="173">
        <v>1472</v>
      </c>
      <c r="AC28" s="173">
        <v>442</v>
      </c>
      <c r="AD28" s="174">
        <f t="shared" si="3"/>
        <v>30.027173913043477</v>
      </c>
      <c r="AE28" s="132">
        <f t="shared" si="4"/>
        <v>1030</v>
      </c>
      <c r="AF28" s="173"/>
      <c r="AG28" s="173">
        <v>579</v>
      </c>
      <c r="AH28" s="173">
        <v>167</v>
      </c>
      <c r="AI28" s="174">
        <f t="shared" si="5"/>
        <v>28.842832469775477</v>
      </c>
      <c r="AJ28" s="132">
        <f t="shared" si="6"/>
        <v>412</v>
      </c>
      <c r="AK28" s="173"/>
      <c r="AL28" s="173">
        <v>693</v>
      </c>
      <c r="AM28" s="173">
        <v>289</v>
      </c>
      <c r="AN28" s="174">
        <v>41.702741702741704</v>
      </c>
      <c r="AO28" s="132">
        <v>404</v>
      </c>
      <c r="AP28" s="173"/>
      <c r="AQ28" s="173">
        <v>1398</v>
      </c>
      <c r="AR28" s="173">
        <v>489</v>
      </c>
      <c r="AS28" s="174">
        <f t="shared" si="7"/>
        <v>34.978540772532192</v>
      </c>
      <c r="AT28" s="132">
        <f t="shared" si="8"/>
        <v>909</v>
      </c>
      <c r="AU28" s="173"/>
      <c r="AV28" s="173">
        <v>527</v>
      </c>
      <c r="AW28" s="173">
        <v>142</v>
      </c>
      <c r="AX28" s="174">
        <v>26.944971537001898</v>
      </c>
      <c r="AY28" s="132">
        <v>385</v>
      </c>
      <c r="AZ28" s="173"/>
      <c r="BA28" s="173">
        <v>624</v>
      </c>
      <c r="BB28" s="173">
        <v>260</v>
      </c>
      <c r="BC28" s="174">
        <v>41.666666666666671</v>
      </c>
      <c r="BD28" s="132">
        <f t="shared" si="9"/>
        <v>364</v>
      </c>
      <c r="BE28" s="173"/>
      <c r="BF28" s="173">
        <v>119</v>
      </c>
      <c r="BG28" s="173">
        <v>35</v>
      </c>
      <c r="BH28" s="174">
        <f t="shared" ref="BH28:BH32" si="17">BG28/BF28*100</f>
        <v>29.411764705882355</v>
      </c>
      <c r="BI28" s="132">
        <f t="shared" ref="BI28:BI32" si="18">BF28-BG28</f>
        <v>84</v>
      </c>
      <c r="BJ28" s="173"/>
      <c r="BK28" s="173">
        <v>1047</v>
      </c>
      <c r="BL28" s="173">
        <v>297</v>
      </c>
      <c r="BM28" s="175">
        <f t="shared" si="10"/>
        <v>28.366762177650429</v>
      </c>
      <c r="BN28" s="132">
        <f t="shared" si="11"/>
        <v>750</v>
      </c>
      <c r="BO28" s="173"/>
      <c r="BP28" s="173">
        <v>283</v>
      </c>
      <c r="BQ28" s="173">
        <v>87</v>
      </c>
      <c r="BR28" s="174">
        <v>30.742049469964666</v>
      </c>
      <c r="BS28" s="132">
        <v>196</v>
      </c>
      <c r="BT28" s="173"/>
      <c r="BU28" s="173">
        <v>442</v>
      </c>
      <c r="BV28" s="173">
        <v>177</v>
      </c>
      <c r="BW28" s="174">
        <v>40.04524886877828</v>
      </c>
      <c r="BX28" s="132">
        <v>265</v>
      </c>
      <c r="BY28" s="173"/>
      <c r="BZ28" s="173">
        <v>645</v>
      </c>
      <c r="CA28" s="173">
        <v>197</v>
      </c>
      <c r="CB28" s="174">
        <v>30.54263565891473</v>
      </c>
      <c r="CC28" s="132">
        <v>448</v>
      </c>
      <c r="CD28" s="132"/>
      <c r="CE28" s="173">
        <v>649</v>
      </c>
      <c r="CF28" s="173">
        <v>203</v>
      </c>
      <c r="CG28" s="174">
        <v>31.278890600924498</v>
      </c>
      <c r="CH28" s="132">
        <v>446</v>
      </c>
      <c r="CI28" s="132"/>
      <c r="CJ28" s="173">
        <v>580</v>
      </c>
      <c r="CK28" s="173">
        <v>131</v>
      </c>
      <c r="CL28" s="175">
        <f t="shared" si="12"/>
        <v>22.586206896551726</v>
      </c>
      <c r="CM28" s="132">
        <f t="shared" si="13"/>
        <v>449</v>
      </c>
      <c r="CN28" s="132"/>
      <c r="CO28" s="132">
        <f t="shared" si="14"/>
        <v>13094</v>
      </c>
      <c r="CP28" s="132">
        <f t="shared" si="15"/>
        <v>4368</v>
      </c>
      <c r="CQ28" s="133">
        <f t="shared" si="16"/>
        <v>33.358790285627002</v>
      </c>
    </row>
    <row r="29" spans="1:95" x14ac:dyDescent="0.25">
      <c r="A29" s="172" t="s">
        <v>37</v>
      </c>
      <c r="B29" s="128">
        <v>1961</v>
      </c>
      <c r="C29" s="173">
        <v>575</v>
      </c>
      <c r="D29" s="173">
        <v>149</v>
      </c>
      <c r="E29" s="174">
        <v>25.913043478260871</v>
      </c>
      <c r="F29" s="132">
        <v>426</v>
      </c>
      <c r="G29" s="131"/>
      <c r="H29" s="173">
        <v>486</v>
      </c>
      <c r="I29" s="173">
        <v>125</v>
      </c>
      <c r="J29" s="174">
        <v>25.720164609053498</v>
      </c>
      <c r="K29" s="132">
        <v>361</v>
      </c>
      <c r="L29" s="131"/>
      <c r="M29" s="173">
        <v>357</v>
      </c>
      <c r="N29" s="173">
        <v>83</v>
      </c>
      <c r="O29" s="174">
        <v>23.249299719887954</v>
      </c>
      <c r="P29" s="132">
        <v>274</v>
      </c>
      <c r="Q29" s="131"/>
      <c r="R29" s="173">
        <v>65</v>
      </c>
      <c r="S29" s="173">
        <v>15</v>
      </c>
      <c r="T29" s="174">
        <f t="shared" si="0"/>
        <v>23.076923076923077</v>
      </c>
      <c r="U29" s="132">
        <f t="shared" si="1"/>
        <v>50</v>
      </c>
      <c r="V29" s="173"/>
      <c r="W29" s="173">
        <v>1395</v>
      </c>
      <c r="X29" s="173">
        <v>352</v>
      </c>
      <c r="Y29" s="174">
        <v>25.232974910394269</v>
      </c>
      <c r="Z29" s="132">
        <f t="shared" si="2"/>
        <v>1043</v>
      </c>
      <c r="AA29" s="173"/>
      <c r="AB29" s="173">
        <v>1161</v>
      </c>
      <c r="AC29" s="173">
        <v>263</v>
      </c>
      <c r="AD29" s="174">
        <f t="shared" si="3"/>
        <v>22.652885443583116</v>
      </c>
      <c r="AE29" s="132">
        <f t="shared" si="4"/>
        <v>898</v>
      </c>
      <c r="AF29" s="173"/>
      <c r="AG29" s="173">
        <v>389</v>
      </c>
      <c r="AH29" s="173">
        <v>75</v>
      </c>
      <c r="AI29" s="174">
        <f t="shared" si="5"/>
        <v>19.280205655526991</v>
      </c>
      <c r="AJ29" s="132">
        <f t="shared" si="6"/>
        <v>314</v>
      </c>
      <c r="AK29" s="173"/>
      <c r="AL29" s="173">
        <v>427</v>
      </c>
      <c r="AM29" s="173">
        <v>115</v>
      </c>
      <c r="AN29" s="174">
        <v>26.93208430913349</v>
      </c>
      <c r="AO29" s="132">
        <v>312</v>
      </c>
      <c r="AP29" s="173"/>
      <c r="AQ29" s="173">
        <v>992</v>
      </c>
      <c r="AR29" s="173">
        <v>233</v>
      </c>
      <c r="AS29" s="174">
        <f t="shared" si="7"/>
        <v>23.487903225806452</v>
      </c>
      <c r="AT29" s="132">
        <f t="shared" si="8"/>
        <v>759</v>
      </c>
      <c r="AU29" s="173"/>
      <c r="AV29" s="173">
        <v>453</v>
      </c>
      <c r="AW29" s="173">
        <v>98</v>
      </c>
      <c r="AX29" s="174">
        <v>21.633554083885208</v>
      </c>
      <c r="AY29" s="132">
        <v>355</v>
      </c>
      <c r="AZ29" s="173"/>
      <c r="BA29" s="173">
        <v>292</v>
      </c>
      <c r="BB29" s="173">
        <v>95</v>
      </c>
      <c r="BC29" s="174">
        <v>32.534246575342465</v>
      </c>
      <c r="BD29" s="132">
        <f t="shared" si="9"/>
        <v>197</v>
      </c>
      <c r="BE29" s="173"/>
      <c r="BF29" s="173">
        <v>74</v>
      </c>
      <c r="BG29" s="173">
        <v>19</v>
      </c>
      <c r="BH29" s="174">
        <f t="shared" si="17"/>
        <v>25.675675675675674</v>
      </c>
      <c r="BI29" s="132">
        <f t="shared" si="18"/>
        <v>55</v>
      </c>
      <c r="BJ29" s="173"/>
      <c r="BK29" s="173">
        <v>723</v>
      </c>
      <c r="BL29" s="173">
        <v>135</v>
      </c>
      <c r="BM29" s="175">
        <f t="shared" si="10"/>
        <v>18.672199170124482</v>
      </c>
      <c r="BN29" s="132">
        <f t="shared" si="11"/>
        <v>588</v>
      </c>
      <c r="BO29" s="173"/>
      <c r="BP29" s="173">
        <v>138</v>
      </c>
      <c r="BQ29" s="173">
        <v>49</v>
      </c>
      <c r="BR29" s="174">
        <v>35.507246376811594</v>
      </c>
      <c r="BS29" s="132">
        <v>89</v>
      </c>
      <c r="BT29" s="173"/>
      <c r="BU29" s="173">
        <v>270</v>
      </c>
      <c r="BV29" s="173">
        <v>93</v>
      </c>
      <c r="BW29" s="174">
        <v>34.444444444444443</v>
      </c>
      <c r="BX29" s="132">
        <v>177</v>
      </c>
      <c r="BY29" s="173"/>
      <c r="BZ29" s="173">
        <v>400</v>
      </c>
      <c r="CA29" s="173">
        <v>69</v>
      </c>
      <c r="CB29" s="174">
        <v>17.25</v>
      </c>
      <c r="CC29" s="132">
        <v>331</v>
      </c>
      <c r="CD29" s="132"/>
      <c r="CE29" s="173">
        <v>425</v>
      </c>
      <c r="CF29" s="173">
        <v>88</v>
      </c>
      <c r="CG29" s="174">
        <v>20.705882352941178</v>
      </c>
      <c r="CH29" s="132">
        <v>337</v>
      </c>
      <c r="CI29" s="132"/>
      <c r="CJ29" s="173">
        <v>368</v>
      </c>
      <c r="CK29" s="173">
        <v>71</v>
      </c>
      <c r="CL29" s="175">
        <f t="shared" si="12"/>
        <v>19.293478260869566</v>
      </c>
      <c r="CM29" s="132">
        <f t="shared" si="13"/>
        <v>297</v>
      </c>
      <c r="CN29" s="132"/>
      <c r="CO29" s="132">
        <f t="shared" si="14"/>
        <v>8990</v>
      </c>
      <c r="CP29" s="132">
        <f t="shared" si="15"/>
        <v>2127</v>
      </c>
      <c r="CQ29" s="133">
        <f t="shared" si="16"/>
        <v>23.659621802002224</v>
      </c>
    </row>
    <row r="30" spans="1:95" x14ac:dyDescent="0.25">
      <c r="A30" s="172" t="s">
        <v>38</v>
      </c>
      <c r="B30" s="128">
        <v>2746</v>
      </c>
      <c r="C30" s="173">
        <v>814</v>
      </c>
      <c r="D30" s="173">
        <v>133</v>
      </c>
      <c r="E30" s="174">
        <v>16.339066339066338</v>
      </c>
      <c r="F30" s="132">
        <v>681</v>
      </c>
      <c r="G30" s="131"/>
      <c r="H30" s="173">
        <v>480</v>
      </c>
      <c r="I30" s="173">
        <v>77</v>
      </c>
      <c r="J30" s="174">
        <v>16.041666666666668</v>
      </c>
      <c r="K30" s="132">
        <v>403</v>
      </c>
      <c r="L30" s="131"/>
      <c r="M30" s="173">
        <v>480</v>
      </c>
      <c r="N30" s="173">
        <v>71</v>
      </c>
      <c r="O30" s="174">
        <v>14.791666666666666</v>
      </c>
      <c r="P30" s="132">
        <v>409</v>
      </c>
      <c r="Q30" s="131"/>
      <c r="R30" s="173">
        <v>61</v>
      </c>
      <c r="S30" s="173">
        <v>16</v>
      </c>
      <c r="T30" s="174">
        <f t="shared" si="0"/>
        <v>26.229508196721312</v>
      </c>
      <c r="U30" s="132">
        <f t="shared" si="1"/>
        <v>45</v>
      </c>
      <c r="V30" s="173"/>
      <c r="W30" s="173">
        <v>1917</v>
      </c>
      <c r="X30" s="173">
        <v>281</v>
      </c>
      <c r="Y30" s="174">
        <v>14.702815432742439</v>
      </c>
      <c r="Z30" s="132">
        <f t="shared" si="2"/>
        <v>1636</v>
      </c>
      <c r="AA30" s="173"/>
      <c r="AB30" s="173">
        <v>1681</v>
      </c>
      <c r="AC30" s="173">
        <v>255</v>
      </c>
      <c r="AD30" s="174">
        <f t="shared" si="3"/>
        <v>15.169541939321832</v>
      </c>
      <c r="AE30" s="132">
        <f t="shared" si="4"/>
        <v>1426</v>
      </c>
      <c r="AF30" s="173"/>
      <c r="AG30" s="173">
        <v>484</v>
      </c>
      <c r="AH30" s="173">
        <v>85</v>
      </c>
      <c r="AI30" s="174">
        <f t="shared" si="5"/>
        <v>17.561983471074381</v>
      </c>
      <c r="AJ30" s="132">
        <f t="shared" si="6"/>
        <v>399</v>
      </c>
      <c r="AK30" s="173"/>
      <c r="AL30" s="173">
        <v>722</v>
      </c>
      <c r="AM30" s="173">
        <v>156</v>
      </c>
      <c r="AN30" s="174">
        <v>21.606648199445981</v>
      </c>
      <c r="AO30" s="132">
        <v>566</v>
      </c>
      <c r="AP30" s="173"/>
      <c r="AQ30" s="173">
        <v>1223</v>
      </c>
      <c r="AR30" s="173">
        <v>156</v>
      </c>
      <c r="AS30" s="174">
        <f t="shared" si="7"/>
        <v>12.755519215044972</v>
      </c>
      <c r="AT30" s="132">
        <f t="shared" si="8"/>
        <v>1067</v>
      </c>
      <c r="AU30" s="173"/>
      <c r="AV30" s="173">
        <v>895</v>
      </c>
      <c r="AW30" s="173">
        <v>176</v>
      </c>
      <c r="AX30" s="174">
        <v>19.66480446927374</v>
      </c>
      <c r="AY30" s="132">
        <v>719</v>
      </c>
      <c r="AZ30" s="173"/>
      <c r="BA30" s="173">
        <v>321</v>
      </c>
      <c r="BB30" s="173">
        <v>62</v>
      </c>
      <c r="BC30" s="174">
        <v>19.314641744548286</v>
      </c>
      <c r="BD30" s="132">
        <f t="shared" si="9"/>
        <v>259</v>
      </c>
      <c r="BE30" s="173"/>
      <c r="BF30" s="173">
        <v>83</v>
      </c>
      <c r="BG30" s="173">
        <v>13</v>
      </c>
      <c r="BH30" s="174">
        <f t="shared" si="17"/>
        <v>15.66265060240964</v>
      </c>
      <c r="BI30" s="132">
        <f t="shared" si="18"/>
        <v>70</v>
      </c>
      <c r="BJ30" s="173"/>
      <c r="BK30" s="173">
        <v>922</v>
      </c>
      <c r="BL30" s="173">
        <v>130</v>
      </c>
      <c r="BM30" s="175">
        <f t="shared" si="10"/>
        <v>14.099783080260304</v>
      </c>
      <c r="BN30" s="132">
        <f t="shared" si="11"/>
        <v>792</v>
      </c>
      <c r="BO30" s="173"/>
      <c r="BP30" s="173">
        <v>77</v>
      </c>
      <c r="BQ30" s="173">
        <v>8</v>
      </c>
      <c r="BR30" s="174">
        <v>10.38961038961039</v>
      </c>
      <c r="BS30" s="132">
        <v>69</v>
      </c>
      <c r="BT30" s="173"/>
      <c r="BU30" s="173">
        <v>256</v>
      </c>
      <c r="BV30" s="173">
        <v>44</v>
      </c>
      <c r="BW30" s="174">
        <v>17.1875</v>
      </c>
      <c r="BX30" s="132">
        <v>212</v>
      </c>
      <c r="BY30" s="173"/>
      <c r="BZ30" s="173">
        <v>579</v>
      </c>
      <c r="CA30" s="173">
        <v>82</v>
      </c>
      <c r="CB30" s="174">
        <v>14.162348877374784</v>
      </c>
      <c r="CC30" s="132">
        <v>497</v>
      </c>
      <c r="CD30" s="132"/>
      <c r="CE30" s="173">
        <v>832</v>
      </c>
      <c r="CF30" s="173">
        <v>145</v>
      </c>
      <c r="CG30" s="174">
        <v>17.427884615384613</v>
      </c>
      <c r="CH30" s="132">
        <v>687</v>
      </c>
      <c r="CI30" s="132"/>
      <c r="CJ30" s="173">
        <v>352</v>
      </c>
      <c r="CK30" s="173">
        <v>29</v>
      </c>
      <c r="CL30" s="175">
        <f t="shared" si="12"/>
        <v>8.2386363636363633</v>
      </c>
      <c r="CM30" s="132">
        <f t="shared" si="13"/>
        <v>323</v>
      </c>
      <c r="CN30" s="132"/>
      <c r="CO30" s="132">
        <f t="shared" si="14"/>
        <v>12179</v>
      </c>
      <c r="CP30" s="132">
        <f t="shared" si="15"/>
        <v>1919</v>
      </c>
      <c r="CQ30" s="133">
        <f t="shared" si="16"/>
        <v>15.756630265210608</v>
      </c>
    </row>
    <row r="31" spans="1:95" x14ac:dyDescent="0.25">
      <c r="A31" s="172" t="s">
        <v>39</v>
      </c>
      <c r="B31" s="128">
        <v>1364</v>
      </c>
      <c r="C31" s="173">
        <v>393</v>
      </c>
      <c r="D31" s="173">
        <v>57</v>
      </c>
      <c r="E31" s="174">
        <v>14.503816793893129</v>
      </c>
      <c r="F31" s="132">
        <v>336</v>
      </c>
      <c r="G31" s="131"/>
      <c r="H31" s="173">
        <v>316</v>
      </c>
      <c r="I31" s="173">
        <v>44</v>
      </c>
      <c r="J31" s="174">
        <v>13.924050632911392</v>
      </c>
      <c r="K31" s="132">
        <v>272</v>
      </c>
      <c r="L31" s="131"/>
      <c r="M31" s="173">
        <v>218</v>
      </c>
      <c r="N31" s="173">
        <v>31</v>
      </c>
      <c r="O31" s="174">
        <v>14.220183486238533</v>
      </c>
      <c r="P31" s="132">
        <v>187</v>
      </c>
      <c r="Q31" s="131"/>
      <c r="R31" s="173">
        <v>28</v>
      </c>
      <c r="S31" s="173">
        <v>5</v>
      </c>
      <c r="T31" s="174">
        <f t="shared" si="0"/>
        <v>17.857142857142858</v>
      </c>
      <c r="U31" s="132">
        <f t="shared" si="1"/>
        <v>23</v>
      </c>
      <c r="V31" s="173"/>
      <c r="W31" s="173">
        <v>918</v>
      </c>
      <c r="X31" s="173">
        <v>158</v>
      </c>
      <c r="Y31" s="174">
        <v>17.21132897603486</v>
      </c>
      <c r="Z31" s="132">
        <f t="shared" si="2"/>
        <v>760</v>
      </c>
      <c r="AA31" s="173"/>
      <c r="AB31" s="173">
        <v>791</v>
      </c>
      <c r="AC31" s="173">
        <v>110</v>
      </c>
      <c r="AD31" s="174">
        <f t="shared" si="3"/>
        <v>13.906447534766119</v>
      </c>
      <c r="AE31" s="132">
        <f t="shared" si="4"/>
        <v>681</v>
      </c>
      <c r="AF31" s="173"/>
      <c r="AG31" s="173">
        <v>259</v>
      </c>
      <c r="AH31" s="173">
        <v>35</v>
      </c>
      <c r="AI31" s="174">
        <f t="shared" si="5"/>
        <v>13.513513513513514</v>
      </c>
      <c r="AJ31" s="132">
        <f t="shared" si="6"/>
        <v>224</v>
      </c>
      <c r="AK31" s="173"/>
      <c r="AL31" s="173">
        <v>306</v>
      </c>
      <c r="AM31" s="173">
        <v>72</v>
      </c>
      <c r="AN31" s="174">
        <v>23.52941176470588</v>
      </c>
      <c r="AO31" s="132">
        <v>234</v>
      </c>
      <c r="AP31" s="173"/>
      <c r="AQ31" s="173">
        <v>615</v>
      </c>
      <c r="AR31" s="173">
        <v>82</v>
      </c>
      <c r="AS31" s="174">
        <f t="shared" si="7"/>
        <v>13.333333333333334</v>
      </c>
      <c r="AT31" s="132">
        <f t="shared" si="8"/>
        <v>533</v>
      </c>
      <c r="AU31" s="173"/>
      <c r="AV31" s="173">
        <v>333</v>
      </c>
      <c r="AW31" s="173">
        <v>72</v>
      </c>
      <c r="AX31" s="174">
        <v>21.621621621621621</v>
      </c>
      <c r="AY31" s="132">
        <v>261</v>
      </c>
      <c r="AZ31" s="173"/>
      <c r="BA31" s="173">
        <v>175</v>
      </c>
      <c r="BB31" s="173">
        <v>43</v>
      </c>
      <c r="BC31" s="174">
        <v>24.571428571428573</v>
      </c>
      <c r="BD31" s="132">
        <f t="shared" si="9"/>
        <v>132</v>
      </c>
      <c r="BE31" s="173"/>
      <c r="BF31" s="173">
        <v>44</v>
      </c>
      <c r="BG31" s="173">
        <v>6</v>
      </c>
      <c r="BH31" s="174">
        <f t="shared" si="17"/>
        <v>13.636363636363635</v>
      </c>
      <c r="BI31" s="132">
        <f t="shared" si="18"/>
        <v>38</v>
      </c>
      <c r="BJ31" s="173"/>
      <c r="BK31" s="173">
        <v>459</v>
      </c>
      <c r="BL31" s="173">
        <v>66</v>
      </c>
      <c r="BM31" s="175">
        <f t="shared" si="10"/>
        <v>14.37908496732026</v>
      </c>
      <c r="BN31" s="132">
        <f t="shared" si="11"/>
        <v>393</v>
      </c>
      <c r="BO31" s="173"/>
      <c r="BP31" s="173">
        <v>55</v>
      </c>
      <c r="BQ31" s="173">
        <v>16</v>
      </c>
      <c r="BR31" s="174">
        <v>29.09090909090909</v>
      </c>
      <c r="BS31" s="132">
        <v>39</v>
      </c>
      <c r="BT31" s="173"/>
      <c r="BU31" s="173">
        <v>177</v>
      </c>
      <c r="BV31" s="173">
        <v>54</v>
      </c>
      <c r="BW31" s="174">
        <v>30.508474576271187</v>
      </c>
      <c r="BX31" s="132">
        <v>123</v>
      </c>
      <c r="BY31" s="173"/>
      <c r="BZ31" s="173">
        <v>280</v>
      </c>
      <c r="CA31" s="173">
        <v>37</v>
      </c>
      <c r="CB31" s="174">
        <v>13.214285714285715</v>
      </c>
      <c r="CC31" s="132">
        <v>243</v>
      </c>
      <c r="CD31" s="132"/>
      <c r="CE31" s="173">
        <v>363</v>
      </c>
      <c r="CF31" s="173">
        <v>62</v>
      </c>
      <c r="CG31" s="174">
        <v>17.079889807162534</v>
      </c>
      <c r="CH31" s="132">
        <v>301</v>
      </c>
      <c r="CI31" s="132"/>
      <c r="CJ31" s="173">
        <v>221</v>
      </c>
      <c r="CK31" s="173">
        <v>21</v>
      </c>
      <c r="CL31" s="175">
        <f t="shared" si="12"/>
        <v>9.502262443438914</v>
      </c>
      <c r="CM31" s="132">
        <f t="shared" si="13"/>
        <v>200</v>
      </c>
      <c r="CN31" s="132"/>
      <c r="CO31" s="132">
        <f t="shared" si="14"/>
        <v>5951</v>
      </c>
      <c r="CP31" s="132">
        <f t="shared" si="15"/>
        <v>971</v>
      </c>
      <c r="CQ31" s="133">
        <f t="shared" si="16"/>
        <v>16.316585447823893</v>
      </c>
    </row>
    <row r="32" spans="1:95" s="53" customFormat="1" x14ac:dyDescent="0.25">
      <c r="A32" s="184" t="s">
        <v>40</v>
      </c>
      <c r="B32" s="156">
        <v>12780</v>
      </c>
      <c r="C32" s="157">
        <v>3375</v>
      </c>
      <c r="D32" s="157">
        <v>800</v>
      </c>
      <c r="E32" s="185">
        <v>23.696682464454977</v>
      </c>
      <c r="F32" s="163">
        <v>2575</v>
      </c>
      <c r="G32" s="162"/>
      <c r="H32" s="157">
        <v>3067</v>
      </c>
      <c r="I32" s="157">
        <v>663</v>
      </c>
      <c r="J32" s="185">
        <v>21.61721552005217</v>
      </c>
      <c r="K32" s="163">
        <v>2404</v>
      </c>
      <c r="L32" s="162"/>
      <c r="M32" s="157">
        <v>2491</v>
      </c>
      <c r="N32" s="157">
        <v>439</v>
      </c>
      <c r="O32" s="185">
        <v>17.623444399839421</v>
      </c>
      <c r="P32" s="163">
        <v>2052</v>
      </c>
      <c r="Q32" s="162"/>
      <c r="R32" s="157">
        <v>496</v>
      </c>
      <c r="S32" s="157">
        <v>165</v>
      </c>
      <c r="T32" s="185">
        <f t="shared" si="0"/>
        <v>33.266129032258064</v>
      </c>
      <c r="U32" s="163">
        <f t="shared" si="1"/>
        <v>331</v>
      </c>
      <c r="V32" s="157"/>
      <c r="W32" s="157">
        <v>9055</v>
      </c>
      <c r="X32" s="157">
        <v>2134</v>
      </c>
      <c r="Y32" s="185">
        <v>23.554721977052072</v>
      </c>
      <c r="Z32" s="163">
        <f t="shared" si="2"/>
        <v>6921</v>
      </c>
      <c r="AA32" s="157"/>
      <c r="AB32" s="157">
        <v>7370</v>
      </c>
      <c r="AC32" s="157">
        <v>1421</v>
      </c>
      <c r="AD32" s="185">
        <f t="shared" si="3"/>
        <v>19.280868385345997</v>
      </c>
      <c r="AE32" s="186">
        <f t="shared" si="4"/>
        <v>5949</v>
      </c>
      <c r="AF32" s="157"/>
      <c r="AG32" s="157">
        <v>2612</v>
      </c>
      <c r="AH32" s="157">
        <v>491</v>
      </c>
      <c r="AI32" s="185">
        <f t="shared" si="5"/>
        <v>18.797856049004594</v>
      </c>
      <c r="AJ32" s="163">
        <f t="shared" si="6"/>
        <v>2121</v>
      </c>
      <c r="AK32" s="157"/>
      <c r="AL32" s="157">
        <v>3356</v>
      </c>
      <c r="AM32" s="157">
        <v>933</v>
      </c>
      <c r="AN32" s="185">
        <v>27.800953516090583</v>
      </c>
      <c r="AO32" s="163">
        <v>2423</v>
      </c>
      <c r="AP32" s="157"/>
      <c r="AQ32" s="157">
        <v>6460</v>
      </c>
      <c r="AR32" s="157">
        <v>1353</v>
      </c>
      <c r="AS32" s="185">
        <f t="shared" si="7"/>
        <v>20.944272445820435</v>
      </c>
      <c r="AT32" s="163">
        <f t="shared" si="8"/>
        <v>5107</v>
      </c>
      <c r="AU32" s="157"/>
      <c r="AV32" s="157">
        <v>3432</v>
      </c>
      <c r="AW32" s="157">
        <v>711</v>
      </c>
      <c r="AX32" s="185">
        <v>20.716783216783217</v>
      </c>
      <c r="AY32" s="163">
        <v>2721</v>
      </c>
      <c r="AZ32" s="157"/>
      <c r="BA32" s="157">
        <v>2248</v>
      </c>
      <c r="BB32" s="157">
        <v>681</v>
      </c>
      <c r="BC32" s="185">
        <v>30.280124499777678</v>
      </c>
      <c r="BD32" s="163">
        <f t="shared" si="9"/>
        <v>1567</v>
      </c>
      <c r="BE32" s="157"/>
      <c r="BF32" s="157">
        <v>422</v>
      </c>
      <c r="BG32" s="157">
        <v>101</v>
      </c>
      <c r="BH32" s="185">
        <f t="shared" si="17"/>
        <v>23.933649289099527</v>
      </c>
      <c r="BI32" s="163">
        <f t="shared" si="18"/>
        <v>321</v>
      </c>
      <c r="BJ32" s="157"/>
      <c r="BK32" s="157">
        <v>4836</v>
      </c>
      <c r="BL32" s="157">
        <v>908</v>
      </c>
      <c r="BM32" s="187">
        <f t="shared" si="10"/>
        <v>18.775847808105873</v>
      </c>
      <c r="BN32" s="163">
        <f t="shared" si="11"/>
        <v>3928</v>
      </c>
      <c r="BO32" s="157"/>
      <c r="BP32" s="157">
        <v>748</v>
      </c>
      <c r="BQ32" s="157">
        <v>201</v>
      </c>
      <c r="BR32" s="185">
        <v>26.871657754010698</v>
      </c>
      <c r="BS32" s="163">
        <v>547</v>
      </c>
      <c r="BT32" s="157"/>
      <c r="BU32" s="157">
        <v>1765</v>
      </c>
      <c r="BV32" s="157">
        <v>528</v>
      </c>
      <c r="BW32" s="185">
        <v>29.898074745186864</v>
      </c>
      <c r="BX32" s="163">
        <v>1237</v>
      </c>
      <c r="BY32" s="157"/>
      <c r="BZ32" s="157">
        <v>3101</v>
      </c>
      <c r="CA32" s="157">
        <v>586</v>
      </c>
      <c r="CB32" s="185">
        <v>18.89712995807804</v>
      </c>
      <c r="CC32" s="163">
        <v>2515</v>
      </c>
      <c r="CD32" s="163"/>
      <c r="CE32" s="157">
        <v>3746</v>
      </c>
      <c r="CF32" s="157">
        <v>773</v>
      </c>
      <c r="CG32" s="185">
        <v>20.635344367325146</v>
      </c>
      <c r="CH32" s="163">
        <v>2973</v>
      </c>
      <c r="CI32" s="163"/>
      <c r="CJ32" s="157">
        <v>2293</v>
      </c>
      <c r="CK32" s="157">
        <v>331</v>
      </c>
      <c r="CL32" s="187">
        <f t="shared" si="12"/>
        <v>14.435237679895332</v>
      </c>
      <c r="CM32" s="163">
        <f t="shared" si="13"/>
        <v>1962</v>
      </c>
      <c r="CN32" s="163"/>
      <c r="CO32" s="163">
        <f t="shared" si="14"/>
        <v>60873</v>
      </c>
      <c r="CP32" s="163">
        <f t="shared" si="15"/>
        <v>13219</v>
      </c>
      <c r="CQ32" s="164">
        <f t="shared" si="16"/>
        <v>21.715703185320258</v>
      </c>
    </row>
    <row r="33" spans="1:93" x14ac:dyDescent="0.25">
      <c r="A33" s="4" t="s">
        <v>42</v>
      </c>
    </row>
    <row r="34" spans="1:93" x14ac:dyDescent="0.25">
      <c r="CO34" s="70"/>
    </row>
  </sheetData>
  <mergeCells count="23">
    <mergeCell ref="BU2:BX2"/>
    <mergeCell ref="BZ2:CC2"/>
    <mergeCell ref="AV2:AY2"/>
    <mergeCell ref="BA2:BD2"/>
    <mergeCell ref="BF2:BI2"/>
    <mergeCell ref="BK2:BN2"/>
    <mergeCell ref="BP2:BS2"/>
    <mergeCell ref="A1:AE1"/>
    <mergeCell ref="CO2:CO3"/>
    <mergeCell ref="CP2:CQ2"/>
    <mergeCell ref="R2:U2"/>
    <mergeCell ref="A2:A3"/>
    <mergeCell ref="B2:B3"/>
    <mergeCell ref="C2:F2"/>
    <mergeCell ref="H2:K2"/>
    <mergeCell ref="M2:P2"/>
    <mergeCell ref="CE2:CH2"/>
    <mergeCell ref="CJ2:CM2"/>
    <mergeCell ref="W2:Z2"/>
    <mergeCell ref="AB2:AE2"/>
    <mergeCell ref="AG2:AJ2"/>
    <mergeCell ref="AL2:AO2"/>
    <mergeCell ref="AQ2:AT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23"/>
  <sheetViews>
    <sheetView zoomScaleNormal="100" workbookViewId="0">
      <selection sqref="A1:G1"/>
    </sheetView>
  </sheetViews>
  <sheetFormatPr defaultRowHeight="15" x14ac:dyDescent="0.25"/>
  <cols>
    <col min="1" max="1" width="35.5703125" customWidth="1"/>
    <col min="2" max="2" width="7.28515625" customWidth="1"/>
    <col min="3" max="3" width="10.28515625" customWidth="1"/>
    <col min="4" max="4" width="9.7109375" customWidth="1"/>
    <col min="5" max="5" width="1.140625" style="30" customWidth="1"/>
    <col min="7" max="7" width="9.28515625" customWidth="1"/>
  </cols>
  <sheetData>
    <row r="1" spans="1:12" ht="27.75" customHeight="1" x14ac:dyDescent="0.25">
      <c r="A1" s="216" t="s">
        <v>116</v>
      </c>
      <c r="B1" s="216"/>
      <c r="C1" s="216"/>
      <c r="D1" s="216"/>
      <c r="E1" s="216"/>
      <c r="F1" s="216"/>
      <c r="G1" s="216"/>
      <c r="H1" s="24"/>
      <c r="I1" s="24"/>
      <c r="J1" s="24"/>
      <c r="K1" s="24"/>
      <c r="L1" s="24"/>
    </row>
    <row r="2" spans="1:12" ht="27.75" customHeight="1" x14ac:dyDescent="0.25">
      <c r="A2" s="211" t="s">
        <v>47</v>
      </c>
      <c r="B2" s="207" t="s">
        <v>11</v>
      </c>
      <c r="C2" s="214" t="s">
        <v>53</v>
      </c>
      <c r="D2" s="257"/>
      <c r="E2" s="104"/>
      <c r="F2" s="214" t="s">
        <v>57</v>
      </c>
      <c r="G2" s="257"/>
    </row>
    <row r="3" spans="1:12" ht="18" x14ac:dyDescent="0.25">
      <c r="A3" s="212"/>
      <c r="B3" s="213"/>
      <c r="C3" s="110" t="s">
        <v>54</v>
      </c>
      <c r="D3" s="25" t="s">
        <v>55</v>
      </c>
      <c r="E3" s="194"/>
      <c r="F3" s="25" t="s">
        <v>54</v>
      </c>
      <c r="G3" s="25" t="s">
        <v>55</v>
      </c>
    </row>
    <row r="4" spans="1:12" ht="18" x14ac:dyDescent="0.25">
      <c r="A4" s="12" t="s">
        <v>0</v>
      </c>
      <c r="B4" s="6">
        <v>34</v>
      </c>
      <c r="C4" s="6">
        <v>2</v>
      </c>
      <c r="D4" s="35">
        <f>C4/B4*100</f>
        <v>5.8823529411764701</v>
      </c>
      <c r="E4" s="21"/>
      <c r="F4" s="9">
        <f>B4-C4</f>
        <v>32</v>
      </c>
      <c r="G4" s="35">
        <f>F4/B4*100</f>
        <v>94.117647058823522</v>
      </c>
    </row>
    <row r="5" spans="1:12" x14ac:dyDescent="0.25">
      <c r="A5" s="8" t="s">
        <v>1</v>
      </c>
      <c r="B5" s="9">
        <v>40</v>
      </c>
      <c r="C5" s="9">
        <v>7</v>
      </c>
      <c r="D5" s="35">
        <f t="shared" ref="D5:D18" si="0">C5/B5*100</f>
        <v>17.5</v>
      </c>
      <c r="E5" s="9"/>
      <c r="F5" s="9">
        <f>B5-C5</f>
        <v>33</v>
      </c>
      <c r="G5" s="35">
        <f>F5/B5*100</f>
        <v>82.5</v>
      </c>
    </row>
    <row r="6" spans="1:12" x14ac:dyDescent="0.25">
      <c r="A6" s="8" t="s">
        <v>2</v>
      </c>
      <c r="B6" s="9">
        <v>90</v>
      </c>
      <c r="C6" s="9">
        <v>3</v>
      </c>
      <c r="D6" s="35">
        <f t="shared" si="0"/>
        <v>3.3333333333333335</v>
      </c>
      <c r="E6" s="9"/>
      <c r="F6" s="9">
        <f>B6-C6</f>
        <v>87</v>
      </c>
      <c r="G6" s="35">
        <f>F6/B6*100</f>
        <v>96.666666666666671</v>
      </c>
    </row>
    <row r="7" spans="1:12" x14ac:dyDescent="0.25">
      <c r="A7" s="8" t="s">
        <v>3</v>
      </c>
      <c r="B7" s="9">
        <v>7903</v>
      </c>
      <c r="C7" s="9">
        <v>221</v>
      </c>
      <c r="D7" s="35">
        <f t="shared" si="0"/>
        <v>2.7964064279387575</v>
      </c>
      <c r="E7" s="9"/>
      <c r="F7" s="9">
        <f>B7-C7</f>
        <v>7682</v>
      </c>
      <c r="G7" s="35">
        <f>F7/B7*100</f>
        <v>97.203593572061237</v>
      </c>
    </row>
    <row r="8" spans="1:12" x14ac:dyDescent="0.25">
      <c r="A8" s="95" t="s">
        <v>93</v>
      </c>
      <c r="B8" s="34">
        <v>5532</v>
      </c>
      <c r="C8" s="34">
        <v>151</v>
      </c>
      <c r="D8" s="43">
        <v>2.7295733911785973</v>
      </c>
      <c r="E8" s="34"/>
      <c r="F8" s="34">
        <v>5381</v>
      </c>
      <c r="G8" s="43">
        <v>97.27042660882141</v>
      </c>
    </row>
    <row r="9" spans="1:12" x14ac:dyDescent="0.25">
      <c r="A9" s="95" t="s">
        <v>94</v>
      </c>
      <c r="B9" s="34">
        <v>1861</v>
      </c>
      <c r="C9" s="34">
        <v>47</v>
      </c>
      <c r="D9" s="43">
        <v>2.5255239118753359</v>
      </c>
      <c r="E9" s="34"/>
      <c r="F9" s="34">
        <v>1814</v>
      </c>
      <c r="G9" s="43">
        <v>97.474476088124661</v>
      </c>
    </row>
    <row r="10" spans="1:12" x14ac:dyDescent="0.25">
      <c r="A10" s="95" t="s">
        <v>95</v>
      </c>
      <c r="B10" s="34">
        <v>510</v>
      </c>
      <c r="C10" s="34">
        <v>23</v>
      </c>
      <c r="D10" s="43">
        <v>4.5186640471512778</v>
      </c>
      <c r="E10" s="34"/>
      <c r="F10" s="34">
        <v>486</v>
      </c>
      <c r="G10" s="43">
        <v>95.481335952848724</v>
      </c>
    </row>
    <row r="11" spans="1:12" x14ac:dyDescent="0.25">
      <c r="A11" s="8" t="s">
        <v>4</v>
      </c>
      <c r="B11" s="9">
        <v>594</v>
      </c>
      <c r="C11" s="9">
        <v>9</v>
      </c>
      <c r="D11" s="35">
        <f t="shared" si="0"/>
        <v>1.5151515151515151</v>
      </c>
      <c r="E11" s="9"/>
      <c r="F11" s="9">
        <f t="shared" ref="F11:F18" si="1">B11-C11</f>
        <v>585</v>
      </c>
      <c r="G11" s="35">
        <f t="shared" ref="G11:G18" si="2">F11/B11*100</f>
        <v>98.484848484848484</v>
      </c>
    </row>
    <row r="12" spans="1:12" x14ac:dyDescent="0.25">
      <c r="A12" s="8" t="s">
        <v>50</v>
      </c>
      <c r="B12" s="9">
        <v>14</v>
      </c>
      <c r="C12" s="9">
        <v>4</v>
      </c>
      <c r="D12" s="35">
        <f t="shared" si="0"/>
        <v>28.571428571428569</v>
      </c>
      <c r="E12" s="9"/>
      <c r="F12" s="9">
        <f t="shared" si="1"/>
        <v>10</v>
      </c>
      <c r="G12" s="35">
        <f t="shared" si="2"/>
        <v>71.428571428571431</v>
      </c>
    </row>
    <row r="13" spans="1:12" x14ac:dyDescent="0.25">
      <c r="A13" s="8" t="s">
        <v>5</v>
      </c>
      <c r="B13" s="9">
        <v>191</v>
      </c>
      <c r="C13" s="9">
        <v>5</v>
      </c>
      <c r="D13" s="35">
        <f t="shared" si="0"/>
        <v>2.6178010471204187</v>
      </c>
      <c r="E13" s="9"/>
      <c r="F13" s="9">
        <f t="shared" si="1"/>
        <v>186</v>
      </c>
      <c r="G13" s="35">
        <f t="shared" si="2"/>
        <v>97.382198952879577</v>
      </c>
    </row>
    <row r="14" spans="1:12" x14ac:dyDescent="0.25">
      <c r="A14" s="8" t="s">
        <v>49</v>
      </c>
      <c r="B14" s="9">
        <v>70</v>
      </c>
      <c r="C14" s="9">
        <v>7</v>
      </c>
      <c r="D14" s="35">
        <f t="shared" si="0"/>
        <v>10</v>
      </c>
      <c r="E14" s="9"/>
      <c r="F14" s="9">
        <f t="shared" si="1"/>
        <v>63</v>
      </c>
      <c r="G14" s="35">
        <f t="shared" si="2"/>
        <v>90</v>
      </c>
    </row>
    <row r="15" spans="1:12" x14ac:dyDescent="0.25">
      <c r="A15" s="8" t="s">
        <v>6</v>
      </c>
      <c r="B15" s="9">
        <v>2377</v>
      </c>
      <c r="C15" s="9">
        <v>67</v>
      </c>
      <c r="D15" s="35">
        <f t="shared" si="0"/>
        <v>2.8186790071518719</v>
      </c>
      <c r="E15" s="9"/>
      <c r="F15" s="9">
        <f t="shared" si="1"/>
        <v>2310</v>
      </c>
      <c r="G15" s="35">
        <f t="shared" si="2"/>
        <v>97.181320992848129</v>
      </c>
    </row>
    <row r="16" spans="1:12" x14ac:dyDescent="0.25">
      <c r="A16" s="8" t="s">
        <v>7</v>
      </c>
      <c r="B16" s="9">
        <v>596</v>
      </c>
      <c r="C16" s="9">
        <v>18</v>
      </c>
      <c r="D16" s="35">
        <f t="shared" si="0"/>
        <v>3.0201342281879198</v>
      </c>
      <c r="E16" s="9"/>
      <c r="F16" s="9">
        <f t="shared" si="1"/>
        <v>578</v>
      </c>
      <c r="G16" s="35">
        <f t="shared" si="2"/>
        <v>96.979865771812086</v>
      </c>
    </row>
    <row r="17" spans="1:13" x14ac:dyDescent="0.25">
      <c r="A17" s="8" t="s">
        <v>8</v>
      </c>
      <c r="B17" s="9">
        <v>871</v>
      </c>
      <c r="C17" s="9">
        <v>18</v>
      </c>
      <c r="D17" s="35">
        <f t="shared" si="0"/>
        <v>2.0665901262916191</v>
      </c>
      <c r="E17" s="9"/>
      <c r="F17" s="9">
        <f t="shared" si="1"/>
        <v>853</v>
      </c>
      <c r="G17" s="35">
        <f t="shared" si="2"/>
        <v>97.933409873708371</v>
      </c>
    </row>
    <row r="18" spans="1:13" x14ac:dyDescent="0.25">
      <c r="A18" s="10" t="s">
        <v>9</v>
      </c>
      <c r="B18" s="11">
        <v>12780</v>
      </c>
      <c r="C18" s="11">
        <v>361</v>
      </c>
      <c r="D18" s="36">
        <f t="shared" si="0"/>
        <v>2.8247261345852892</v>
      </c>
      <c r="E18" s="11"/>
      <c r="F18" s="11">
        <f t="shared" si="1"/>
        <v>12419</v>
      </c>
      <c r="G18" s="36">
        <f t="shared" si="2"/>
        <v>97.175273865414709</v>
      </c>
    </row>
    <row r="19" spans="1:13" ht="13.5" customHeight="1" x14ac:dyDescent="0.25">
      <c r="A19" s="4" t="s">
        <v>68</v>
      </c>
    </row>
    <row r="20" spans="1:13" ht="50.25" customHeight="1" x14ac:dyDescent="0.25">
      <c r="A20" s="205" t="s">
        <v>67</v>
      </c>
      <c r="B20" s="206"/>
      <c r="C20" s="206"/>
      <c r="D20" s="206"/>
      <c r="E20" s="206"/>
      <c r="F20" s="206"/>
      <c r="G20" s="206"/>
      <c r="H20" s="28"/>
      <c r="J20" s="28"/>
      <c r="K20" s="28"/>
      <c r="L20" s="29"/>
      <c r="M20" s="29"/>
    </row>
    <row r="23" spans="1:13" x14ac:dyDescent="0.25">
      <c r="I23" s="28"/>
    </row>
  </sheetData>
  <mergeCells count="6">
    <mergeCell ref="A1:G1"/>
    <mergeCell ref="A20:G20"/>
    <mergeCell ref="A2:A3"/>
    <mergeCell ref="B2:B3"/>
    <mergeCell ref="C2:D2"/>
    <mergeCell ref="F2:G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33"/>
  <sheetViews>
    <sheetView zoomScaleNormal="100" workbookViewId="0">
      <selection sqref="A1:H1"/>
    </sheetView>
  </sheetViews>
  <sheetFormatPr defaultRowHeight="15" x14ac:dyDescent="0.25"/>
  <cols>
    <col min="1" max="1" width="20.28515625" customWidth="1"/>
    <col min="2" max="2" width="10.28515625" customWidth="1"/>
    <col min="5" max="5" width="8.140625" style="30" customWidth="1"/>
    <col min="6" max="6" width="1.28515625" style="30" customWidth="1"/>
    <col min="8" max="8" width="8" customWidth="1"/>
  </cols>
  <sheetData>
    <row r="1" spans="1:8" ht="39.75" customHeight="1" x14ac:dyDescent="0.25">
      <c r="A1" s="216" t="s">
        <v>117</v>
      </c>
      <c r="B1" s="216"/>
      <c r="C1" s="216"/>
      <c r="D1" s="216"/>
      <c r="E1" s="216"/>
      <c r="F1" s="209"/>
      <c r="G1" s="216"/>
      <c r="H1" s="216"/>
    </row>
    <row r="2" spans="1:8" ht="27" customHeight="1" x14ac:dyDescent="0.25">
      <c r="A2" s="218" t="s">
        <v>46</v>
      </c>
      <c r="B2" s="207" t="s">
        <v>11</v>
      </c>
      <c r="C2" s="214" t="s">
        <v>53</v>
      </c>
      <c r="D2" s="257"/>
      <c r="E2" s="259" t="s">
        <v>92</v>
      </c>
      <c r="F2" s="106"/>
      <c r="G2" s="214" t="s">
        <v>57</v>
      </c>
      <c r="H2" s="257"/>
    </row>
    <row r="3" spans="1:8" ht="18" x14ac:dyDescent="0.25">
      <c r="A3" s="258"/>
      <c r="B3" s="208"/>
      <c r="C3" s="26" t="s">
        <v>54</v>
      </c>
      <c r="D3" s="25" t="s">
        <v>55</v>
      </c>
      <c r="E3" s="260"/>
      <c r="F3" s="110"/>
      <c r="G3" s="25" t="s">
        <v>54</v>
      </c>
      <c r="H3" s="25" t="s">
        <v>55</v>
      </c>
    </row>
    <row r="4" spans="1:8" x14ac:dyDescent="0.25">
      <c r="A4" s="13" t="s">
        <v>13</v>
      </c>
      <c r="B4" s="2">
        <v>1645</v>
      </c>
      <c r="C4" s="2">
        <v>34</v>
      </c>
      <c r="D4" s="37">
        <f>C4/B4*100</f>
        <v>2.0668693009118542</v>
      </c>
      <c r="E4" s="37">
        <v>70</v>
      </c>
      <c r="F4" s="2"/>
      <c r="G4" s="44">
        <f>B4-C4</f>
        <v>1611</v>
      </c>
      <c r="H4" s="37">
        <f>G4/B4*100</f>
        <v>97.933130699088139</v>
      </c>
    </row>
    <row r="5" spans="1:8" x14ac:dyDescent="0.25">
      <c r="A5" s="14" t="s">
        <v>14</v>
      </c>
      <c r="B5" s="2">
        <v>124</v>
      </c>
      <c r="C5" s="33">
        <v>1</v>
      </c>
      <c r="D5" s="37">
        <f>C5/B5*100</f>
        <v>0.80645161290322576</v>
      </c>
      <c r="E5" s="37" t="s">
        <v>101</v>
      </c>
      <c r="F5" s="2"/>
      <c r="G5" s="44">
        <f t="shared" ref="G5:G32" si="0">B5-C5</f>
        <v>123</v>
      </c>
      <c r="H5" s="37">
        <f t="shared" ref="H5:H32" si="1">G5/B5*100</f>
        <v>99.193548387096769</v>
      </c>
    </row>
    <row r="6" spans="1:8" x14ac:dyDescent="0.25">
      <c r="A6" s="14" t="s">
        <v>15</v>
      </c>
      <c r="B6" s="2">
        <v>382</v>
      </c>
      <c r="C6" s="2">
        <v>18</v>
      </c>
      <c r="D6" s="37">
        <f>C6/B6*100</f>
        <v>4.7120418848167542</v>
      </c>
      <c r="E6" s="37">
        <v>50</v>
      </c>
      <c r="F6" s="2"/>
      <c r="G6" s="44">
        <f t="shared" si="0"/>
        <v>364</v>
      </c>
      <c r="H6" s="37">
        <f t="shared" si="1"/>
        <v>95.287958115183244</v>
      </c>
    </row>
    <row r="7" spans="1:8" x14ac:dyDescent="0.25">
      <c r="A7" s="14" t="s">
        <v>16</v>
      </c>
      <c r="B7" s="2">
        <v>2045</v>
      </c>
      <c r="C7" s="2">
        <v>40</v>
      </c>
      <c r="D7" s="37">
        <f t="shared" ref="D7:D32" si="2">C7/B7*100</f>
        <v>1.9559902200488997</v>
      </c>
      <c r="E7" s="37">
        <v>37.931034482758619</v>
      </c>
      <c r="F7" s="2"/>
      <c r="G7" s="44">
        <f t="shared" si="0"/>
        <v>2005</v>
      </c>
      <c r="H7" s="37">
        <f t="shared" si="1"/>
        <v>98.044009779951097</v>
      </c>
    </row>
    <row r="8" spans="1:8" x14ac:dyDescent="0.25">
      <c r="A8" s="14" t="s">
        <v>17</v>
      </c>
      <c r="B8" s="2">
        <v>501</v>
      </c>
      <c r="C8" s="2">
        <f>C9+C10</f>
        <v>13</v>
      </c>
      <c r="D8" s="37">
        <f t="shared" si="2"/>
        <v>2.5948103792415167</v>
      </c>
      <c r="E8" s="37">
        <v>44.444444444444443</v>
      </c>
      <c r="F8" s="2"/>
      <c r="G8" s="44">
        <f t="shared" si="0"/>
        <v>488</v>
      </c>
      <c r="H8" s="37">
        <f t="shared" si="1"/>
        <v>97.405189620758478</v>
      </c>
    </row>
    <row r="9" spans="1:8" x14ac:dyDescent="0.25">
      <c r="A9" s="16" t="s">
        <v>18</v>
      </c>
      <c r="B9" s="41">
        <v>214</v>
      </c>
      <c r="C9" s="41">
        <v>6</v>
      </c>
      <c r="D9" s="42">
        <f t="shared" si="2"/>
        <v>2.8037383177570092</v>
      </c>
      <c r="E9" s="37">
        <v>100</v>
      </c>
      <c r="F9" s="41"/>
      <c r="G9" s="44">
        <f t="shared" si="0"/>
        <v>208</v>
      </c>
      <c r="H9" s="42">
        <f t="shared" si="1"/>
        <v>97.196261682242991</v>
      </c>
    </row>
    <row r="10" spans="1:8" x14ac:dyDescent="0.25">
      <c r="A10" s="16" t="s">
        <v>19</v>
      </c>
      <c r="B10" s="41">
        <v>287</v>
      </c>
      <c r="C10" s="41">
        <v>7</v>
      </c>
      <c r="D10" s="42">
        <f t="shared" si="2"/>
        <v>2.4390243902439024</v>
      </c>
      <c r="E10" s="37">
        <v>16.666666666666664</v>
      </c>
      <c r="F10" s="41"/>
      <c r="G10" s="44">
        <f t="shared" si="0"/>
        <v>280</v>
      </c>
      <c r="H10" s="42">
        <f t="shared" si="1"/>
        <v>97.560975609756099</v>
      </c>
    </row>
    <row r="11" spans="1:8" x14ac:dyDescent="0.25">
      <c r="A11" s="14" t="s">
        <v>20</v>
      </c>
      <c r="B11" s="2">
        <v>961</v>
      </c>
      <c r="C11" s="2">
        <v>18</v>
      </c>
      <c r="D11" s="37">
        <f t="shared" si="2"/>
        <v>1.8730489073881373</v>
      </c>
      <c r="E11" s="37">
        <v>5.8823529411764701</v>
      </c>
      <c r="F11" s="2"/>
      <c r="G11" s="44">
        <f t="shared" si="0"/>
        <v>943</v>
      </c>
      <c r="H11" s="37">
        <f t="shared" si="1"/>
        <v>98.126951092611861</v>
      </c>
    </row>
    <row r="12" spans="1:8" x14ac:dyDescent="0.25">
      <c r="A12" s="14" t="s">
        <v>21</v>
      </c>
      <c r="B12" s="2">
        <v>377</v>
      </c>
      <c r="C12" s="2">
        <v>7</v>
      </c>
      <c r="D12" s="37">
        <f t="shared" si="2"/>
        <v>1.8567639257294428</v>
      </c>
      <c r="E12" s="37">
        <v>16.666666666666664</v>
      </c>
      <c r="F12" s="2"/>
      <c r="G12" s="44">
        <f t="shared" si="0"/>
        <v>370</v>
      </c>
      <c r="H12" s="37">
        <f t="shared" si="1"/>
        <v>98.143236074270561</v>
      </c>
    </row>
    <row r="13" spans="1:8" x14ac:dyDescent="0.25">
      <c r="A13" s="14" t="s">
        <v>22</v>
      </c>
      <c r="B13" s="2">
        <v>674</v>
      </c>
      <c r="C13" s="2">
        <v>20</v>
      </c>
      <c r="D13" s="37">
        <f t="shared" si="2"/>
        <v>2.9673590504451042</v>
      </c>
      <c r="E13" s="37">
        <v>-9.0909090909090917</v>
      </c>
      <c r="F13" s="2"/>
      <c r="G13" s="44">
        <f t="shared" si="0"/>
        <v>654</v>
      </c>
      <c r="H13" s="37">
        <f t="shared" si="1"/>
        <v>97.032640949554889</v>
      </c>
    </row>
    <row r="14" spans="1:8" x14ac:dyDescent="0.25">
      <c r="A14" s="14" t="s">
        <v>23</v>
      </c>
      <c r="B14" s="2">
        <v>585</v>
      </c>
      <c r="C14" s="2">
        <v>16</v>
      </c>
      <c r="D14" s="37">
        <f t="shared" si="2"/>
        <v>2.7350427350427351</v>
      </c>
      <c r="E14" s="37">
        <v>60</v>
      </c>
      <c r="F14" s="2"/>
      <c r="G14" s="44">
        <f t="shared" si="0"/>
        <v>569</v>
      </c>
      <c r="H14" s="37">
        <f t="shared" si="1"/>
        <v>97.26495726495726</v>
      </c>
    </row>
    <row r="15" spans="1:8" x14ac:dyDescent="0.25">
      <c r="A15" s="14" t="s">
        <v>24</v>
      </c>
      <c r="B15" s="2">
        <v>174</v>
      </c>
      <c r="C15" s="2">
        <v>5</v>
      </c>
      <c r="D15" s="37">
        <f t="shared" si="2"/>
        <v>2.8735632183908044</v>
      </c>
      <c r="E15" s="37">
        <v>150</v>
      </c>
      <c r="F15" s="2"/>
      <c r="G15" s="44">
        <f t="shared" si="0"/>
        <v>169</v>
      </c>
      <c r="H15" s="37">
        <f t="shared" si="1"/>
        <v>97.126436781609186</v>
      </c>
    </row>
    <row r="16" spans="1:8" x14ac:dyDescent="0.25">
      <c r="A16" s="14" t="s">
        <v>25</v>
      </c>
      <c r="B16" s="2">
        <v>394</v>
      </c>
      <c r="C16" s="2">
        <v>14</v>
      </c>
      <c r="D16" s="37">
        <f t="shared" si="2"/>
        <v>3.5532994923857872</v>
      </c>
      <c r="E16" s="37">
        <v>75</v>
      </c>
      <c r="F16" s="2"/>
      <c r="G16" s="44">
        <f t="shared" si="0"/>
        <v>380</v>
      </c>
      <c r="H16" s="37">
        <f t="shared" si="1"/>
        <v>96.44670050761421</v>
      </c>
    </row>
    <row r="17" spans="1:8" x14ac:dyDescent="0.25">
      <c r="A17" s="14" t="s">
        <v>26</v>
      </c>
      <c r="B17" s="2">
        <v>808</v>
      </c>
      <c r="C17" s="2">
        <v>31</v>
      </c>
      <c r="D17" s="37">
        <f t="shared" si="2"/>
        <v>3.8366336633663365</v>
      </c>
      <c r="E17" s="37">
        <v>158.33333333333331</v>
      </c>
      <c r="F17" s="2"/>
      <c r="G17" s="44">
        <f t="shared" si="0"/>
        <v>777</v>
      </c>
      <c r="H17" s="37">
        <f t="shared" si="1"/>
        <v>96.163366336633658</v>
      </c>
    </row>
    <row r="18" spans="1:8" x14ac:dyDescent="0.25">
      <c r="A18" s="14" t="s">
        <v>27</v>
      </c>
      <c r="B18" s="2">
        <v>460</v>
      </c>
      <c r="C18" s="2">
        <v>22</v>
      </c>
      <c r="D18" s="37">
        <f t="shared" si="2"/>
        <v>4.7826086956521738</v>
      </c>
      <c r="E18" s="37">
        <v>266.66666666666663</v>
      </c>
      <c r="F18" s="2"/>
      <c r="G18" s="44">
        <f t="shared" si="0"/>
        <v>438</v>
      </c>
      <c r="H18" s="37">
        <f t="shared" si="1"/>
        <v>95.217391304347828</v>
      </c>
    </row>
    <row r="19" spans="1:8" x14ac:dyDescent="0.25">
      <c r="A19" s="14" t="s">
        <v>28</v>
      </c>
      <c r="B19" s="2">
        <v>217</v>
      </c>
      <c r="C19" s="2">
        <v>7</v>
      </c>
      <c r="D19" s="37">
        <f t="shared" si="2"/>
        <v>3.225806451612903</v>
      </c>
      <c r="E19" s="37">
        <v>250</v>
      </c>
      <c r="F19" s="2"/>
      <c r="G19" s="44">
        <f t="shared" si="0"/>
        <v>210</v>
      </c>
      <c r="H19" s="37">
        <f t="shared" si="1"/>
        <v>96.774193548387103</v>
      </c>
    </row>
    <row r="20" spans="1:8" x14ac:dyDescent="0.25">
      <c r="A20" s="14" t="s">
        <v>29</v>
      </c>
      <c r="B20" s="2">
        <v>810</v>
      </c>
      <c r="C20" s="2">
        <v>30</v>
      </c>
      <c r="D20" s="37">
        <f t="shared" si="2"/>
        <v>3.7037037037037033</v>
      </c>
      <c r="E20" s="37">
        <v>76.470588235294116</v>
      </c>
      <c r="F20" s="2"/>
      <c r="G20" s="44">
        <f t="shared" si="0"/>
        <v>780</v>
      </c>
      <c r="H20" s="37">
        <f t="shared" si="1"/>
        <v>96.296296296296291</v>
      </c>
    </row>
    <row r="21" spans="1:8" x14ac:dyDescent="0.25">
      <c r="A21" s="14" t="s">
        <v>30</v>
      </c>
      <c r="B21" s="2">
        <v>489</v>
      </c>
      <c r="C21" s="2">
        <v>16</v>
      </c>
      <c r="D21" s="37">
        <f t="shared" si="2"/>
        <v>3.2719836400818001</v>
      </c>
      <c r="E21" s="37">
        <v>77.777777777777786</v>
      </c>
      <c r="F21" s="2"/>
      <c r="G21" s="44">
        <f t="shared" si="0"/>
        <v>473</v>
      </c>
      <c r="H21" s="37">
        <f t="shared" si="1"/>
        <v>96.7280163599182</v>
      </c>
    </row>
    <row r="22" spans="1:8" x14ac:dyDescent="0.25">
      <c r="A22" s="14" t="s">
        <v>31</v>
      </c>
      <c r="B22" s="2">
        <v>210</v>
      </c>
      <c r="C22" s="2">
        <v>9</v>
      </c>
      <c r="D22" s="37">
        <f t="shared" si="2"/>
        <v>4.2857142857142856</v>
      </c>
      <c r="E22" s="37">
        <v>80</v>
      </c>
      <c r="F22" s="2"/>
      <c r="G22" s="44">
        <f t="shared" si="0"/>
        <v>201</v>
      </c>
      <c r="H22" s="37">
        <f t="shared" si="1"/>
        <v>95.714285714285722</v>
      </c>
    </row>
    <row r="23" spans="1:8" x14ac:dyDescent="0.25">
      <c r="A23" s="14" t="s">
        <v>32</v>
      </c>
      <c r="B23" s="2">
        <v>560</v>
      </c>
      <c r="C23" s="2">
        <v>25</v>
      </c>
      <c r="D23" s="37">
        <f t="shared" si="2"/>
        <v>4.4642857142857144</v>
      </c>
      <c r="E23" s="37">
        <v>257.14285714285717</v>
      </c>
      <c r="F23" s="2"/>
      <c r="G23" s="44">
        <f t="shared" si="0"/>
        <v>535</v>
      </c>
      <c r="H23" s="37">
        <f t="shared" si="1"/>
        <v>95.535714285714292</v>
      </c>
    </row>
    <row r="24" spans="1:8" x14ac:dyDescent="0.25">
      <c r="A24" s="14" t="s">
        <v>33</v>
      </c>
      <c r="B24" s="2">
        <v>783</v>
      </c>
      <c r="C24" s="2">
        <v>20</v>
      </c>
      <c r="D24" s="37">
        <f t="shared" si="2"/>
        <v>2.554278416347382</v>
      </c>
      <c r="E24" s="37">
        <v>42.857142857142854</v>
      </c>
      <c r="F24" s="2"/>
      <c r="G24" s="44">
        <f t="shared" si="0"/>
        <v>763</v>
      </c>
      <c r="H24" s="37">
        <f t="shared" si="1"/>
        <v>97.445721583652627</v>
      </c>
    </row>
    <row r="25" spans="1:8" x14ac:dyDescent="0.25">
      <c r="A25" s="14" t="s">
        <v>34</v>
      </c>
      <c r="B25" s="2">
        <v>581</v>
      </c>
      <c r="C25" s="2">
        <v>15</v>
      </c>
      <c r="D25" s="37">
        <f t="shared" si="2"/>
        <v>2.5817555938037864</v>
      </c>
      <c r="E25" s="37">
        <v>-6.25</v>
      </c>
      <c r="F25" s="2"/>
      <c r="G25" s="44">
        <f t="shared" si="0"/>
        <v>566</v>
      </c>
      <c r="H25" s="37">
        <f t="shared" si="1"/>
        <v>97.418244406196209</v>
      </c>
    </row>
    <row r="26" spans="1:8" ht="8.25" customHeight="1" x14ac:dyDescent="0.25">
      <c r="A26" s="14"/>
      <c r="B26" s="2"/>
      <c r="C26" s="2"/>
      <c r="D26" s="37"/>
      <c r="E26" s="37"/>
      <c r="F26" s="2"/>
      <c r="G26" s="44"/>
      <c r="H26" s="37"/>
    </row>
    <row r="27" spans="1:8" x14ac:dyDescent="0.25">
      <c r="A27" s="14" t="s">
        <v>35</v>
      </c>
      <c r="B27" s="2">
        <v>4196</v>
      </c>
      <c r="C27" s="2">
        <f>C4+C5+C6+C7</f>
        <v>93</v>
      </c>
      <c r="D27" s="37">
        <f t="shared" si="2"/>
        <v>2.2163965681601527</v>
      </c>
      <c r="E27" s="37">
        <v>52.459016393442624</v>
      </c>
      <c r="F27" s="2"/>
      <c r="G27" s="44">
        <f t="shared" si="0"/>
        <v>4103</v>
      </c>
      <c r="H27" s="37">
        <f t="shared" si="1"/>
        <v>97.78360343183985</v>
      </c>
    </row>
    <row r="28" spans="1:8" x14ac:dyDescent="0.25">
      <c r="A28" s="14" t="s">
        <v>36</v>
      </c>
      <c r="B28" s="2">
        <v>2513</v>
      </c>
      <c r="C28" s="2">
        <f>C9+C10+C11+C12+C13</f>
        <v>58</v>
      </c>
      <c r="D28" s="37">
        <f t="shared" si="2"/>
        <v>2.3079984082769598</v>
      </c>
      <c r="E28" s="37">
        <v>7.4074074074074066</v>
      </c>
      <c r="F28" s="2"/>
      <c r="G28" s="44">
        <f t="shared" si="0"/>
        <v>2455</v>
      </c>
      <c r="H28" s="37">
        <f t="shared" si="1"/>
        <v>97.692001591723042</v>
      </c>
    </row>
    <row r="29" spans="1:8" x14ac:dyDescent="0.25">
      <c r="A29" s="14" t="s">
        <v>37</v>
      </c>
      <c r="B29" s="2">
        <v>1961</v>
      </c>
      <c r="C29" s="2">
        <f>C14+C15+C16+C17</f>
        <v>66</v>
      </c>
      <c r="D29" s="37">
        <f t="shared" si="2"/>
        <v>3.3656297807241207</v>
      </c>
      <c r="E29" s="37">
        <v>106.25</v>
      </c>
      <c r="F29" s="2"/>
      <c r="G29" s="44">
        <f t="shared" si="0"/>
        <v>1895</v>
      </c>
      <c r="H29" s="37">
        <f t="shared" si="1"/>
        <v>96.63437021927588</v>
      </c>
    </row>
    <row r="30" spans="1:8" x14ac:dyDescent="0.25">
      <c r="A30" s="14" t="s">
        <v>38</v>
      </c>
      <c r="B30" s="2">
        <v>2746</v>
      </c>
      <c r="C30" s="2">
        <f>C18+C19+C20+C21+C22+C23</f>
        <v>109</v>
      </c>
      <c r="D30" s="37">
        <f t="shared" si="2"/>
        <v>3.9694100509832486</v>
      </c>
      <c r="E30" s="37">
        <v>136.95652173913044</v>
      </c>
      <c r="F30" s="2"/>
      <c r="G30" s="44">
        <f t="shared" si="0"/>
        <v>2637</v>
      </c>
      <c r="H30" s="37">
        <f t="shared" si="1"/>
        <v>96.030589949016758</v>
      </c>
    </row>
    <row r="31" spans="1:8" x14ac:dyDescent="0.25">
      <c r="A31" s="14" t="s">
        <v>39</v>
      </c>
      <c r="B31" s="2">
        <v>1364</v>
      </c>
      <c r="C31" s="2">
        <f>C24+C25</f>
        <v>35</v>
      </c>
      <c r="D31" s="37">
        <f t="shared" si="2"/>
        <v>2.5659824046920821</v>
      </c>
      <c r="E31" s="37">
        <v>16.666666666666664</v>
      </c>
      <c r="F31" s="2"/>
      <c r="G31" s="44">
        <f t="shared" si="0"/>
        <v>1329</v>
      </c>
      <c r="H31" s="37">
        <f t="shared" si="1"/>
        <v>97.434017595307921</v>
      </c>
    </row>
    <row r="32" spans="1:8" x14ac:dyDescent="0.25">
      <c r="A32" s="15" t="s">
        <v>40</v>
      </c>
      <c r="B32" s="32">
        <v>12780</v>
      </c>
      <c r="C32" s="32">
        <v>361</v>
      </c>
      <c r="D32" s="38">
        <f t="shared" si="2"/>
        <v>2.8247261345852892</v>
      </c>
      <c r="E32" s="38">
        <v>61.883408071748882</v>
      </c>
      <c r="F32" s="32"/>
      <c r="G32" s="55">
        <f t="shared" si="0"/>
        <v>12419</v>
      </c>
      <c r="H32" s="38">
        <f t="shared" si="1"/>
        <v>97.175273865414709</v>
      </c>
    </row>
    <row r="33" spans="1:1" x14ac:dyDescent="0.25">
      <c r="A33" s="4" t="s">
        <v>41</v>
      </c>
    </row>
  </sheetData>
  <mergeCells count="6">
    <mergeCell ref="A2:A3"/>
    <mergeCell ref="B2:B3"/>
    <mergeCell ref="C2:D2"/>
    <mergeCell ref="G2:H2"/>
    <mergeCell ref="A1:H1"/>
    <mergeCell ref="E2: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20"/>
  <sheetViews>
    <sheetView zoomScaleNormal="100" workbookViewId="0"/>
  </sheetViews>
  <sheetFormatPr defaultRowHeight="15" x14ac:dyDescent="0.25"/>
  <cols>
    <col min="1" max="1" width="35.5703125" customWidth="1"/>
    <col min="2" max="2" width="8.28515625" customWidth="1"/>
    <col min="3" max="3" width="10.42578125" customWidth="1"/>
    <col min="4" max="4" width="12.7109375" customWidth="1"/>
    <col min="5" max="5" width="1.140625" customWidth="1"/>
    <col min="6" max="6" width="9.5703125" customWidth="1"/>
    <col min="7" max="7" width="9.85546875" customWidth="1"/>
    <col min="8" max="8" width="12" customWidth="1"/>
    <col min="9" max="9" width="8.140625" customWidth="1"/>
    <col min="10" max="10" width="8.42578125" customWidth="1"/>
    <col min="11" max="11" width="7.85546875" customWidth="1"/>
    <col min="12" max="12" width="6.5703125" customWidth="1"/>
    <col min="13" max="13" width="7.28515625" customWidth="1"/>
    <col min="14" max="14" width="6.28515625" customWidth="1"/>
    <col min="15" max="15" width="7.85546875" customWidth="1"/>
    <col min="16" max="16" width="7.28515625" customWidth="1"/>
    <col min="17" max="17" width="7.85546875" customWidth="1"/>
    <col min="18" max="18" width="7.5703125" customWidth="1"/>
  </cols>
  <sheetData>
    <row r="1" spans="1:21" ht="24" customHeight="1" x14ac:dyDescent="0.25">
      <c r="A1" s="68" t="s">
        <v>118</v>
      </c>
      <c r="B1" s="57"/>
      <c r="C1" s="58"/>
      <c r="D1" s="57"/>
      <c r="E1" s="100"/>
      <c r="F1" s="57"/>
      <c r="G1" s="57"/>
      <c r="H1" s="57"/>
      <c r="I1" s="57"/>
      <c r="J1" s="57"/>
      <c r="K1" s="100"/>
      <c r="L1" s="100"/>
      <c r="M1" s="100"/>
      <c r="N1" s="100"/>
      <c r="O1" s="100"/>
      <c r="P1" s="100"/>
      <c r="Q1" s="100"/>
      <c r="R1" s="100"/>
      <c r="S1" s="57"/>
      <c r="T1" s="57"/>
      <c r="U1" s="57"/>
    </row>
    <row r="2" spans="1:21" ht="27" customHeight="1" x14ac:dyDescent="0.25">
      <c r="A2" s="211" t="s">
        <v>47</v>
      </c>
      <c r="B2" s="207" t="s">
        <v>11</v>
      </c>
      <c r="C2" s="264" t="s">
        <v>77</v>
      </c>
      <c r="D2" s="264" t="s">
        <v>74</v>
      </c>
      <c r="E2" s="112"/>
      <c r="F2" s="266" t="s">
        <v>56</v>
      </c>
      <c r="G2" s="267"/>
      <c r="H2" s="267"/>
      <c r="I2" s="261" t="s">
        <v>96</v>
      </c>
      <c r="J2" s="262"/>
      <c r="K2" s="261" t="s">
        <v>97</v>
      </c>
      <c r="L2" s="262"/>
      <c r="M2" s="261" t="s">
        <v>98</v>
      </c>
      <c r="N2" s="262"/>
      <c r="O2" s="261" t="s">
        <v>99</v>
      </c>
      <c r="P2" s="262"/>
      <c r="Q2" s="261" t="s">
        <v>100</v>
      </c>
      <c r="R2" s="262"/>
    </row>
    <row r="3" spans="1:21" ht="34.5" customHeight="1" x14ac:dyDescent="0.25">
      <c r="A3" s="212"/>
      <c r="B3" s="263"/>
      <c r="C3" s="265"/>
      <c r="D3" s="265"/>
      <c r="E3" s="99"/>
      <c r="F3" s="78" t="s">
        <v>54</v>
      </c>
      <c r="G3" s="79" t="s">
        <v>78</v>
      </c>
      <c r="H3" s="79" t="s">
        <v>79</v>
      </c>
      <c r="I3" s="195" t="s">
        <v>54</v>
      </c>
      <c r="J3" s="196" t="s">
        <v>55</v>
      </c>
      <c r="K3" s="196" t="s">
        <v>54</v>
      </c>
      <c r="L3" s="196" t="s">
        <v>55</v>
      </c>
      <c r="M3" s="196" t="s">
        <v>54</v>
      </c>
      <c r="N3" s="196" t="s">
        <v>55</v>
      </c>
      <c r="O3" s="196" t="s">
        <v>54</v>
      </c>
      <c r="P3" s="196" t="s">
        <v>55</v>
      </c>
      <c r="Q3" s="196" t="s">
        <v>54</v>
      </c>
      <c r="R3" s="196" t="s">
        <v>55</v>
      </c>
    </row>
    <row r="4" spans="1:21" ht="18" x14ac:dyDescent="0.25">
      <c r="A4" s="12" t="s">
        <v>0</v>
      </c>
      <c r="B4" s="72">
        <v>34</v>
      </c>
      <c r="C4" s="47">
        <v>30</v>
      </c>
      <c r="D4" s="47">
        <v>23</v>
      </c>
      <c r="E4" s="47"/>
      <c r="F4" s="72">
        <v>13</v>
      </c>
      <c r="G4" s="45">
        <f>F4/C4*100</f>
        <v>43.333333333333336</v>
      </c>
      <c r="H4" s="45">
        <f>F4/D4*100</f>
        <v>56.521739130434781</v>
      </c>
      <c r="I4" s="169">
        <v>9</v>
      </c>
      <c r="J4" s="197">
        <f>I4/F4*100</f>
        <v>69.230769230769226</v>
      </c>
      <c r="K4" s="23">
        <v>8</v>
      </c>
      <c r="L4" s="113">
        <f>K4/F4*100</f>
        <v>61.53846153846154</v>
      </c>
      <c r="M4" s="23">
        <v>3</v>
      </c>
      <c r="N4" s="113">
        <f>M4/F4*100</f>
        <v>23.076923076923077</v>
      </c>
      <c r="O4" s="23">
        <v>10</v>
      </c>
      <c r="P4" s="113">
        <f>O4/F4*100</f>
        <v>76.923076923076934</v>
      </c>
      <c r="Q4" s="23">
        <v>6</v>
      </c>
      <c r="R4" s="113">
        <f>Q4/F4*100</f>
        <v>46.153846153846153</v>
      </c>
    </row>
    <row r="5" spans="1:21" ht="12" customHeight="1" x14ac:dyDescent="0.25">
      <c r="A5" s="8" t="s">
        <v>1</v>
      </c>
      <c r="B5" s="48">
        <v>40</v>
      </c>
      <c r="C5" s="48">
        <v>38</v>
      </c>
      <c r="D5" s="48">
        <v>32</v>
      </c>
      <c r="E5" s="48"/>
      <c r="F5" s="48">
        <v>9</v>
      </c>
      <c r="G5" s="45">
        <f t="shared" ref="G5:G18" si="0">F5/C5*100</f>
        <v>23.684210526315788</v>
      </c>
      <c r="H5" s="45">
        <f t="shared" ref="H5:H18" si="1">F5/D5*100</f>
        <v>28.125</v>
      </c>
      <c r="I5" s="18">
        <v>6</v>
      </c>
      <c r="J5" s="198">
        <f t="shared" ref="J5:J18" si="2">I5/F5*100</f>
        <v>66.666666666666657</v>
      </c>
      <c r="K5" s="18">
        <v>6</v>
      </c>
      <c r="L5" s="113">
        <f t="shared" ref="L5:L18" si="3">K5/F5*100</f>
        <v>66.666666666666657</v>
      </c>
      <c r="M5" s="18">
        <v>4</v>
      </c>
      <c r="N5" s="113">
        <f t="shared" ref="N5:N18" si="4">M5/F5*100</f>
        <v>44.444444444444443</v>
      </c>
      <c r="O5" s="18">
        <v>7</v>
      </c>
      <c r="P5" s="113">
        <f t="shared" ref="P5:P18" si="5">O5/F5*100</f>
        <v>77.777777777777786</v>
      </c>
      <c r="Q5" s="18">
        <v>3</v>
      </c>
      <c r="R5" s="113">
        <f t="shared" ref="R5:R18" si="6">Q5/F5*100</f>
        <v>33.333333333333329</v>
      </c>
    </row>
    <row r="6" spans="1:21" ht="12" customHeight="1" x14ac:dyDescent="0.25">
      <c r="A6" s="8" t="s">
        <v>2</v>
      </c>
      <c r="B6" s="48">
        <v>90</v>
      </c>
      <c r="C6" s="48">
        <v>80</v>
      </c>
      <c r="D6" s="48">
        <v>55</v>
      </c>
      <c r="E6" s="48"/>
      <c r="F6" s="48">
        <v>23</v>
      </c>
      <c r="G6" s="45">
        <f t="shared" si="0"/>
        <v>28.749999999999996</v>
      </c>
      <c r="H6" s="45">
        <f t="shared" si="1"/>
        <v>41.818181818181813</v>
      </c>
      <c r="I6" s="18">
        <v>12</v>
      </c>
      <c r="J6" s="198">
        <f t="shared" si="2"/>
        <v>52.173913043478258</v>
      </c>
      <c r="K6" s="18">
        <v>17</v>
      </c>
      <c r="L6" s="113">
        <f t="shared" si="3"/>
        <v>73.91304347826086</v>
      </c>
      <c r="M6" s="18">
        <v>4</v>
      </c>
      <c r="N6" s="113">
        <f t="shared" si="4"/>
        <v>17.391304347826086</v>
      </c>
      <c r="O6" s="18">
        <v>16</v>
      </c>
      <c r="P6" s="113">
        <f t="shared" si="5"/>
        <v>69.565217391304344</v>
      </c>
      <c r="Q6" s="18">
        <v>11</v>
      </c>
      <c r="R6" s="113">
        <f t="shared" si="6"/>
        <v>47.826086956521742</v>
      </c>
    </row>
    <row r="7" spans="1:21" ht="12" customHeight="1" x14ac:dyDescent="0.25">
      <c r="A7" s="8" t="s">
        <v>3</v>
      </c>
      <c r="B7" s="48">
        <v>7903</v>
      </c>
      <c r="C7" s="48">
        <v>6577</v>
      </c>
      <c r="D7" s="48">
        <v>2354</v>
      </c>
      <c r="E7" s="48"/>
      <c r="F7" s="48">
        <v>1449</v>
      </c>
      <c r="G7" s="45">
        <f t="shared" si="0"/>
        <v>22.031321271096242</v>
      </c>
      <c r="H7" s="45">
        <f t="shared" si="1"/>
        <v>61.55480033984707</v>
      </c>
      <c r="I7" s="18">
        <v>932</v>
      </c>
      <c r="J7" s="198">
        <f t="shared" si="2"/>
        <v>64.32022084195998</v>
      </c>
      <c r="K7" s="18">
        <v>1118</v>
      </c>
      <c r="L7" s="113">
        <f t="shared" si="3"/>
        <v>77.156659765355414</v>
      </c>
      <c r="M7" s="18">
        <v>613</v>
      </c>
      <c r="N7" s="113">
        <f t="shared" si="4"/>
        <v>42.305037957211873</v>
      </c>
      <c r="O7" s="18">
        <v>966</v>
      </c>
      <c r="P7" s="113">
        <f t="shared" si="5"/>
        <v>66.666666666666657</v>
      </c>
      <c r="Q7" s="18">
        <v>756</v>
      </c>
      <c r="R7" s="113">
        <f t="shared" si="6"/>
        <v>52.173913043478258</v>
      </c>
    </row>
    <row r="8" spans="1:21" s="31" customFormat="1" ht="12" customHeight="1" x14ac:dyDescent="0.25">
      <c r="A8" s="95" t="s">
        <v>93</v>
      </c>
      <c r="B8" s="81">
        <v>5532</v>
      </c>
      <c r="C8" s="94">
        <v>4510</v>
      </c>
      <c r="D8" s="81">
        <v>1219</v>
      </c>
      <c r="E8" s="81"/>
      <c r="F8" s="81">
        <v>902</v>
      </c>
      <c r="G8" s="97">
        <f t="shared" si="0"/>
        <v>20</v>
      </c>
      <c r="H8" s="97">
        <f t="shared" si="1"/>
        <v>73.995077932731746</v>
      </c>
      <c r="I8" s="96">
        <v>592</v>
      </c>
      <c r="J8" s="199">
        <f t="shared" si="2"/>
        <v>65.631929046563201</v>
      </c>
      <c r="K8" s="96">
        <v>724</v>
      </c>
      <c r="L8" s="113">
        <f t="shared" si="3"/>
        <v>80.266075388026607</v>
      </c>
      <c r="M8" s="96">
        <v>388</v>
      </c>
      <c r="N8" s="113">
        <f t="shared" si="4"/>
        <v>43.015521064301552</v>
      </c>
      <c r="O8" s="96">
        <v>577</v>
      </c>
      <c r="P8" s="113">
        <f t="shared" si="5"/>
        <v>63.968957871396896</v>
      </c>
      <c r="Q8" s="96">
        <v>476</v>
      </c>
      <c r="R8" s="113">
        <f t="shared" si="6"/>
        <v>52.771618625277164</v>
      </c>
    </row>
    <row r="9" spans="1:21" s="31" customFormat="1" ht="12" customHeight="1" x14ac:dyDescent="0.25">
      <c r="A9" s="95" t="s">
        <v>94</v>
      </c>
      <c r="B9" s="81">
        <v>1861</v>
      </c>
      <c r="C9" s="94">
        <v>1603</v>
      </c>
      <c r="D9" s="81">
        <v>825</v>
      </c>
      <c r="E9" s="81"/>
      <c r="F9" s="81">
        <v>424</v>
      </c>
      <c r="G9" s="97">
        <f t="shared" si="0"/>
        <v>26.450405489706803</v>
      </c>
      <c r="H9" s="97">
        <f t="shared" si="1"/>
        <v>51.393939393939391</v>
      </c>
      <c r="I9" s="96">
        <v>289</v>
      </c>
      <c r="J9" s="199">
        <f t="shared" si="2"/>
        <v>68.160377358490564</v>
      </c>
      <c r="K9" s="96">
        <v>311</v>
      </c>
      <c r="L9" s="113">
        <f t="shared" si="3"/>
        <v>73.34905660377359</v>
      </c>
      <c r="M9" s="96">
        <v>174</v>
      </c>
      <c r="N9" s="113">
        <f t="shared" si="4"/>
        <v>41.037735849056602</v>
      </c>
      <c r="O9" s="96">
        <v>302</v>
      </c>
      <c r="P9" s="113">
        <f t="shared" si="5"/>
        <v>71.226415094339629</v>
      </c>
      <c r="Q9" s="96">
        <v>220</v>
      </c>
      <c r="R9" s="113">
        <f t="shared" si="6"/>
        <v>51.886792452830186</v>
      </c>
    </row>
    <row r="10" spans="1:21" s="31" customFormat="1" ht="12" customHeight="1" x14ac:dyDescent="0.25">
      <c r="A10" s="95" t="s">
        <v>95</v>
      </c>
      <c r="B10" s="81">
        <v>510</v>
      </c>
      <c r="C10" s="94">
        <v>464</v>
      </c>
      <c r="D10" s="81">
        <v>310</v>
      </c>
      <c r="E10" s="81"/>
      <c r="F10" s="81">
        <v>123</v>
      </c>
      <c r="G10" s="97">
        <f t="shared" si="0"/>
        <v>26.508620689655171</v>
      </c>
      <c r="H10" s="97">
        <f t="shared" si="1"/>
        <v>39.677419354838712</v>
      </c>
      <c r="I10" s="96">
        <v>51</v>
      </c>
      <c r="J10" s="199">
        <f t="shared" si="2"/>
        <v>41.463414634146339</v>
      </c>
      <c r="K10" s="96">
        <v>83</v>
      </c>
      <c r="L10" s="113">
        <f t="shared" si="3"/>
        <v>67.479674796747972</v>
      </c>
      <c r="M10" s="96">
        <v>51</v>
      </c>
      <c r="N10" s="113">
        <f t="shared" si="4"/>
        <v>41.463414634146339</v>
      </c>
      <c r="O10" s="96">
        <v>87</v>
      </c>
      <c r="P10" s="113">
        <f t="shared" si="5"/>
        <v>70.731707317073173</v>
      </c>
      <c r="Q10" s="96">
        <v>60</v>
      </c>
      <c r="R10" s="113">
        <f t="shared" si="6"/>
        <v>48.780487804878049</v>
      </c>
    </row>
    <row r="11" spans="1:21" ht="12" customHeight="1" x14ac:dyDescent="0.25">
      <c r="A11" s="8" t="s">
        <v>4</v>
      </c>
      <c r="B11" s="48">
        <v>594</v>
      </c>
      <c r="C11" s="51">
        <v>416</v>
      </c>
      <c r="D11" s="48">
        <v>126</v>
      </c>
      <c r="E11" s="48"/>
      <c r="F11" s="48">
        <v>84</v>
      </c>
      <c r="G11" s="45">
        <f t="shared" si="0"/>
        <v>20.192307692307693</v>
      </c>
      <c r="H11" s="45">
        <f t="shared" si="1"/>
        <v>66.666666666666657</v>
      </c>
      <c r="I11" s="18">
        <v>51</v>
      </c>
      <c r="J11" s="198">
        <f t="shared" si="2"/>
        <v>60.714285714285708</v>
      </c>
      <c r="K11" s="18">
        <v>58</v>
      </c>
      <c r="L11" s="113">
        <f t="shared" si="3"/>
        <v>69.047619047619051</v>
      </c>
      <c r="M11" s="18">
        <v>26</v>
      </c>
      <c r="N11" s="113">
        <f t="shared" si="4"/>
        <v>30.952380952380953</v>
      </c>
      <c r="O11" s="18">
        <v>51</v>
      </c>
      <c r="P11" s="113">
        <f t="shared" si="5"/>
        <v>60.714285714285708</v>
      </c>
      <c r="Q11" s="18">
        <v>40</v>
      </c>
      <c r="R11" s="113">
        <f t="shared" si="6"/>
        <v>47.619047619047613</v>
      </c>
    </row>
    <row r="12" spans="1:21" ht="12" customHeight="1" x14ac:dyDescent="0.25">
      <c r="A12" s="8" t="s">
        <v>50</v>
      </c>
      <c r="B12" s="48">
        <v>14</v>
      </c>
      <c r="C12" s="48">
        <v>14</v>
      </c>
      <c r="D12" s="48">
        <v>13</v>
      </c>
      <c r="E12" s="48"/>
      <c r="F12" s="48">
        <v>7</v>
      </c>
      <c r="G12" s="45">
        <f t="shared" si="0"/>
        <v>50</v>
      </c>
      <c r="H12" s="45">
        <f t="shared" si="1"/>
        <v>53.846153846153847</v>
      </c>
      <c r="I12" s="18">
        <v>1</v>
      </c>
      <c r="J12" s="198">
        <f t="shared" si="2"/>
        <v>14.285714285714285</v>
      </c>
      <c r="K12" s="18">
        <v>3</v>
      </c>
      <c r="L12" s="113">
        <f t="shared" si="3"/>
        <v>42.857142857142854</v>
      </c>
      <c r="M12" s="18">
        <v>3</v>
      </c>
      <c r="N12" s="113">
        <f t="shared" si="4"/>
        <v>42.857142857142854</v>
      </c>
      <c r="O12" s="18">
        <v>4</v>
      </c>
      <c r="P12" s="113">
        <f t="shared" si="5"/>
        <v>57.142857142857139</v>
      </c>
      <c r="Q12" s="18">
        <v>3</v>
      </c>
      <c r="R12" s="113">
        <f t="shared" si="6"/>
        <v>42.857142857142854</v>
      </c>
    </row>
    <row r="13" spans="1:21" ht="12" customHeight="1" x14ac:dyDescent="0.25">
      <c r="A13" s="8" t="s">
        <v>5</v>
      </c>
      <c r="B13" s="48">
        <v>191</v>
      </c>
      <c r="C13" s="48">
        <v>172</v>
      </c>
      <c r="D13" s="48">
        <v>133</v>
      </c>
      <c r="E13" s="48"/>
      <c r="F13" s="48">
        <v>52</v>
      </c>
      <c r="G13" s="45">
        <f t="shared" si="0"/>
        <v>30.232558139534881</v>
      </c>
      <c r="H13" s="45">
        <f t="shared" si="1"/>
        <v>39.097744360902254</v>
      </c>
      <c r="I13" s="18">
        <v>30</v>
      </c>
      <c r="J13" s="198">
        <f t="shared" si="2"/>
        <v>57.692307692307686</v>
      </c>
      <c r="K13" s="18">
        <v>26</v>
      </c>
      <c r="L13" s="113">
        <f t="shared" si="3"/>
        <v>50</v>
      </c>
      <c r="M13" s="18">
        <v>15</v>
      </c>
      <c r="N13" s="113">
        <f t="shared" si="4"/>
        <v>28.846153846153843</v>
      </c>
      <c r="O13" s="18">
        <v>28</v>
      </c>
      <c r="P13" s="113">
        <f t="shared" si="5"/>
        <v>53.846153846153847</v>
      </c>
      <c r="Q13" s="18">
        <v>27</v>
      </c>
      <c r="R13" s="113">
        <f t="shared" si="6"/>
        <v>51.923076923076927</v>
      </c>
    </row>
    <row r="14" spans="1:21" ht="12" customHeight="1" x14ac:dyDescent="0.25">
      <c r="A14" s="8" t="s">
        <v>49</v>
      </c>
      <c r="B14" s="48">
        <v>70</v>
      </c>
      <c r="C14" s="48">
        <v>69</v>
      </c>
      <c r="D14" s="48">
        <v>60</v>
      </c>
      <c r="E14" s="48"/>
      <c r="F14" s="48">
        <v>31</v>
      </c>
      <c r="G14" s="45">
        <f t="shared" si="0"/>
        <v>44.927536231884055</v>
      </c>
      <c r="H14" s="45">
        <f t="shared" si="1"/>
        <v>51.666666666666671</v>
      </c>
      <c r="I14" s="18">
        <v>21</v>
      </c>
      <c r="J14" s="198">
        <f t="shared" si="2"/>
        <v>67.741935483870961</v>
      </c>
      <c r="K14" s="18">
        <v>19</v>
      </c>
      <c r="L14" s="113">
        <f t="shared" si="3"/>
        <v>61.29032258064516</v>
      </c>
      <c r="M14" s="18">
        <v>12</v>
      </c>
      <c r="N14" s="113">
        <f t="shared" si="4"/>
        <v>38.70967741935484</v>
      </c>
      <c r="O14" s="18">
        <v>26</v>
      </c>
      <c r="P14" s="113">
        <f t="shared" si="5"/>
        <v>83.870967741935488</v>
      </c>
      <c r="Q14" s="18">
        <v>16</v>
      </c>
      <c r="R14" s="113">
        <f t="shared" si="6"/>
        <v>51.612903225806448</v>
      </c>
    </row>
    <row r="15" spans="1:21" ht="12" customHeight="1" x14ac:dyDescent="0.25">
      <c r="A15" s="8" t="s">
        <v>6</v>
      </c>
      <c r="B15" s="48">
        <v>2377</v>
      </c>
      <c r="C15" s="48">
        <v>1680</v>
      </c>
      <c r="D15" s="48">
        <v>264</v>
      </c>
      <c r="E15" s="48"/>
      <c r="F15" s="48">
        <v>163</v>
      </c>
      <c r="G15" s="45">
        <f t="shared" si="0"/>
        <v>9.7023809523809526</v>
      </c>
      <c r="H15" s="45">
        <f t="shared" si="1"/>
        <v>61.742424242424242</v>
      </c>
      <c r="I15" s="18">
        <v>97</v>
      </c>
      <c r="J15" s="198">
        <f t="shared" si="2"/>
        <v>59.509202453987733</v>
      </c>
      <c r="K15" s="18">
        <v>119</v>
      </c>
      <c r="L15" s="113">
        <f t="shared" si="3"/>
        <v>73.00613496932516</v>
      </c>
      <c r="M15" s="18">
        <v>57</v>
      </c>
      <c r="N15" s="113">
        <f t="shared" si="4"/>
        <v>34.969325153374228</v>
      </c>
      <c r="O15" s="18">
        <v>92</v>
      </c>
      <c r="P15" s="113">
        <f t="shared" si="5"/>
        <v>56.441717791411037</v>
      </c>
      <c r="Q15" s="18">
        <v>73</v>
      </c>
      <c r="R15" s="113">
        <f t="shared" si="6"/>
        <v>44.785276073619634</v>
      </c>
    </row>
    <row r="16" spans="1:21" ht="12" customHeight="1" x14ac:dyDescent="0.25">
      <c r="A16" s="8" t="s">
        <v>7</v>
      </c>
      <c r="B16" s="48">
        <v>596</v>
      </c>
      <c r="C16" s="48">
        <v>456</v>
      </c>
      <c r="D16" s="48">
        <v>170</v>
      </c>
      <c r="E16" s="48"/>
      <c r="F16" s="48">
        <v>64</v>
      </c>
      <c r="G16" s="45">
        <f t="shared" si="0"/>
        <v>14.035087719298245</v>
      </c>
      <c r="H16" s="45">
        <f t="shared" si="1"/>
        <v>37.647058823529413</v>
      </c>
      <c r="I16" s="18">
        <v>36</v>
      </c>
      <c r="J16" s="198">
        <f t="shared" si="2"/>
        <v>56.25</v>
      </c>
      <c r="K16" s="18">
        <v>43</v>
      </c>
      <c r="L16" s="113">
        <f t="shared" si="3"/>
        <v>67.1875</v>
      </c>
      <c r="M16" s="18">
        <v>29</v>
      </c>
      <c r="N16" s="113">
        <f t="shared" si="4"/>
        <v>45.3125</v>
      </c>
      <c r="O16" s="18">
        <v>38</v>
      </c>
      <c r="P16" s="113">
        <f t="shared" si="5"/>
        <v>59.375</v>
      </c>
      <c r="Q16" s="18">
        <v>36</v>
      </c>
      <c r="R16" s="113">
        <f t="shared" si="6"/>
        <v>56.25</v>
      </c>
    </row>
    <row r="17" spans="1:22" ht="12" customHeight="1" x14ac:dyDescent="0.25">
      <c r="A17" s="8" t="s">
        <v>8</v>
      </c>
      <c r="B17" s="48">
        <v>871</v>
      </c>
      <c r="C17" s="48">
        <v>662</v>
      </c>
      <c r="D17" s="48">
        <v>188</v>
      </c>
      <c r="E17" s="48"/>
      <c r="F17" s="48">
        <v>109</v>
      </c>
      <c r="G17" s="45">
        <f t="shared" si="0"/>
        <v>16.465256797583081</v>
      </c>
      <c r="H17" s="45">
        <f t="shared" si="1"/>
        <v>57.978723404255319</v>
      </c>
      <c r="I17" s="18">
        <v>72</v>
      </c>
      <c r="J17" s="198">
        <f t="shared" si="2"/>
        <v>66.055045871559642</v>
      </c>
      <c r="K17" s="18">
        <v>74</v>
      </c>
      <c r="L17" s="113">
        <f t="shared" si="3"/>
        <v>67.889908256880744</v>
      </c>
      <c r="M17" s="18">
        <v>51</v>
      </c>
      <c r="N17" s="113">
        <f t="shared" si="4"/>
        <v>46.788990825688074</v>
      </c>
      <c r="O17" s="18">
        <v>83</v>
      </c>
      <c r="P17" s="113">
        <f t="shared" si="5"/>
        <v>76.146788990825684</v>
      </c>
      <c r="Q17" s="18">
        <v>61</v>
      </c>
      <c r="R17" s="113">
        <f t="shared" si="6"/>
        <v>55.963302752293572</v>
      </c>
      <c r="U17" s="1"/>
      <c r="V17" s="39"/>
    </row>
    <row r="18" spans="1:22" ht="12" customHeight="1" x14ac:dyDescent="0.25">
      <c r="A18" s="10" t="s">
        <v>9</v>
      </c>
      <c r="B18" s="73">
        <v>12780</v>
      </c>
      <c r="C18" s="73">
        <v>10194</v>
      </c>
      <c r="D18" s="49">
        <v>3418</v>
      </c>
      <c r="E18" s="49"/>
      <c r="F18" s="73">
        <v>2004</v>
      </c>
      <c r="G18" s="46">
        <f t="shared" si="0"/>
        <v>19.658622719246615</v>
      </c>
      <c r="H18" s="46">
        <f t="shared" si="1"/>
        <v>58.63077823288473</v>
      </c>
      <c r="I18" s="74">
        <v>1267</v>
      </c>
      <c r="J18" s="200">
        <f t="shared" si="2"/>
        <v>63.223552894211579</v>
      </c>
      <c r="K18" s="201">
        <v>1491</v>
      </c>
      <c r="L18" s="200">
        <f t="shared" si="3"/>
        <v>74.401197604790411</v>
      </c>
      <c r="M18" s="201">
        <v>817</v>
      </c>
      <c r="N18" s="200">
        <f t="shared" si="4"/>
        <v>40.768463073852296</v>
      </c>
      <c r="O18" s="202">
        <v>1321</v>
      </c>
      <c r="P18" s="200">
        <f t="shared" si="5"/>
        <v>65.9181636726547</v>
      </c>
      <c r="Q18" s="202">
        <v>1032</v>
      </c>
      <c r="R18" s="200">
        <f t="shared" si="6"/>
        <v>51.49700598802395</v>
      </c>
    </row>
    <row r="19" spans="1:22" ht="13.5" customHeight="1" x14ac:dyDescent="0.25">
      <c r="A19" s="4" t="s">
        <v>68</v>
      </c>
    </row>
    <row r="20" spans="1:22" ht="33.75" customHeight="1" x14ac:dyDescent="0.25">
      <c r="A20" s="205" t="s">
        <v>67</v>
      </c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</row>
  </sheetData>
  <mergeCells count="11">
    <mergeCell ref="A20:R20"/>
    <mergeCell ref="A2:A3"/>
    <mergeCell ref="I2:J2"/>
    <mergeCell ref="B2:B3"/>
    <mergeCell ref="D2:D3"/>
    <mergeCell ref="F2:H2"/>
    <mergeCell ref="C2:C3"/>
    <mergeCell ref="K2:L2"/>
    <mergeCell ref="M2:N2"/>
    <mergeCell ref="O2:P2"/>
    <mergeCell ref="Q2:R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Tavola 4.1</vt:lpstr>
      <vt:lpstr>Tavola 4.2</vt:lpstr>
      <vt:lpstr>Tavola 4.3</vt:lpstr>
      <vt:lpstr>Tavola 4.4</vt:lpstr>
      <vt:lpstr>Tavola 4.5</vt:lpstr>
      <vt:lpstr>Tavola 4.6</vt:lpstr>
      <vt:lpstr>Tavola 4.7</vt:lpstr>
      <vt:lpstr>Tavola 4.8</vt:lpstr>
      <vt:lpstr>Tavola 4.9</vt:lpstr>
      <vt:lpstr>Tavola 4.10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Berntsen</dc:creator>
  <cp:lastModifiedBy>utente</cp:lastModifiedBy>
  <cp:lastPrinted>2020-02-19T15:10:49Z</cp:lastPrinted>
  <dcterms:created xsi:type="dcterms:W3CDTF">2018-09-28T08:46:33Z</dcterms:created>
  <dcterms:modified xsi:type="dcterms:W3CDTF">2022-12-02T13:27:45Z</dcterms:modified>
</cp:coreProperties>
</file>